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000" activeTab="2"/>
  </bookViews>
  <sheets>
    <sheet name="3 วัสดุคงสภาพ62 แนบท้ายประกาศ" sheetId="6" r:id="rId1"/>
    <sheet name="2-รวม62 แนบท้ายประกาศ" sheetId="5" r:id="rId2"/>
    <sheet name="รวมDNDแนบประกาศ" sheetId="4" r:id="rId3"/>
  </sheets>
  <definedNames>
    <definedName name="_xlnm._FilterDatabase" localSheetId="0" hidden="1">'3 วัสดุคงสภาพ62 แนบท้ายประกาศ'!$A$4:$K$70</definedName>
    <definedName name="_xlnm._FilterDatabase" localSheetId="2" hidden="1">รวมDNDแนบประกาศ!$A$4:$I$21</definedName>
    <definedName name="_xlnm.Print_Area" localSheetId="1">'2-รวม62 แนบท้ายประกาศ'!$A$1:$M$78</definedName>
    <definedName name="_xlnm.Print_Area" localSheetId="0">'3 วัสดุคงสภาพ62 แนบท้ายประกาศ'!$A$1:$L$70</definedName>
    <definedName name="_xlnm.Print_Area" localSheetId="2">รวมDNDแนบประกาศ!$A$1:$J$21</definedName>
    <definedName name="_xlnm.Print_Titles" localSheetId="1">'2-รวม62 แนบท้ายประกาศ'!$1:$5</definedName>
    <definedName name="_xlnm.Print_Titles" localSheetId="0">'3 วัสดุคงสภาพ62 แนบท้ายประกาศ'!$1:$5</definedName>
    <definedName name="_xlnm.Print_Titles" localSheetId="2">รวมDNDแนบประกาศ!$1:$5</definedName>
    <definedName name="Z_1DA83B7C_9511_420B_96AE_9F4F9F072069_.wvu.PrintTitles" localSheetId="2" hidden="1">รวมDNDแนบประกาศ!$1:$5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4" l="1"/>
  <c r="D69" i="6"/>
  <c r="R68" i="6"/>
  <c r="Q68" i="6"/>
  <c r="P68" i="6"/>
  <c r="R67" i="6"/>
  <c r="Q67" i="6"/>
  <c r="P67" i="6"/>
  <c r="R66" i="6"/>
  <c r="Q66" i="6"/>
  <c r="P66" i="6"/>
  <c r="R65" i="6"/>
  <c r="Q65" i="6"/>
  <c r="P65" i="6"/>
  <c r="R64" i="6"/>
  <c r="Q64" i="6"/>
  <c r="P64" i="6"/>
  <c r="R63" i="6"/>
  <c r="Q63" i="6"/>
  <c r="P63" i="6"/>
  <c r="R62" i="6"/>
  <c r="Q62" i="6"/>
  <c r="P62" i="6"/>
  <c r="R61" i="6"/>
  <c r="Q61" i="6"/>
  <c r="P61" i="6"/>
  <c r="R60" i="6"/>
  <c r="Q60" i="6"/>
  <c r="P60" i="6"/>
  <c r="R59" i="6"/>
  <c r="Q59" i="6"/>
  <c r="P59" i="6"/>
  <c r="R58" i="6"/>
  <c r="Q58" i="6"/>
  <c r="P58" i="6"/>
  <c r="R57" i="6"/>
  <c r="Q57" i="6"/>
  <c r="P57" i="6"/>
  <c r="R56" i="6"/>
  <c r="Q56" i="6"/>
  <c r="P56" i="6"/>
  <c r="R55" i="6"/>
  <c r="Q55" i="6"/>
  <c r="P55" i="6"/>
  <c r="R54" i="6"/>
  <c r="Q54" i="6"/>
  <c r="P54" i="6"/>
  <c r="R53" i="6"/>
  <c r="Q53" i="6"/>
  <c r="P53" i="6"/>
  <c r="R52" i="6"/>
  <c r="Q52" i="6"/>
  <c r="P52" i="6"/>
  <c r="R51" i="6"/>
  <c r="Q51" i="6"/>
  <c r="P51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R41" i="6"/>
  <c r="Q41" i="6"/>
  <c r="P41" i="6"/>
  <c r="R40" i="6"/>
  <c r="Q40" i="6"/>
  <c r="P40" i="6"/>
  <c r="T69" i="6" s="1"/>
  <c r="D38" i="6"/>
  <c r="R37" i="6"/>
  <c r="Q37" i="6"/>
  <c r="P37" i="6"/>
  <c r="R36" i="6"/>
  <c r="Q36" i="6"/>
  <c r="P36" i="6"/>
  <c r="R35" i="6"/>
  <c r="Q35" i="6"/>
  <c r="P35" i="6"/>
  <c r="R34" i="6"/>
  <c r="Q34" i="6"/>
  <c r="P34" i="6"/>
  <c r="R33" i="6"/>
  <c r="Q33" i="6"/>
  <c r="P33" i="6"/>
  <c r="R32" i="6"/>
  <c r="Q32" i="6"/>
  <c r="P32" i="6"/>
  <c r="P31" i="6"/>
  <c r="T38" i="6" s="1"/>
  <c r="D29" i="6"/>
  <c r="R28" i="6"/>
  <c r="Q28" i="6"/>
  <c r="P28" i="6"/>
  <c r="R27" i="6"/>
  <c r="Q27" i="6"/>
  <c r="P27" i="6"/>
  <c r="T29" i="6" s="1"/>
  <c r="D25" i="6"/>
  <c r="R24" i="6"/>
  <c r="Q24" i="6"/>
  <c r="P24" i="6"/>
  <c r="R23" i="6"/>
  <c r="Q23" i="6"/>
  <c r="P23" i="6"/>
  <c r="R22" i="6"/>
  <c r="V25" i="6" s="1"/>
  <c r="Q22" i="6"/>
  <c r="P22" i="6"/>
  <c r="T25" i="6" s="1"/>
  <c r="D20" i="6"/>
  <c r="D70" i="6" s="1"/>
  <c r="R19" i="6"/>
  <c r="Q19" i="6"/>
  <c r="P19" i="6"/>
  <c r="R18" i="6"/>
  <c r="Q18" i="6"/>
  <c r="P18" i="6"/>
  <c r="R17" i="6"/>
  <c r="Q17" i="6"/>
  <c r="P17" i="6"/>
  <c r="R16" i="6"/>
  <c r="Q16" i="6"/>
  <c r="P16" i="6"/>
  <c r="R15" i="6"/>
  <c r="Q15" i="6"/>
  <c r="P15" i="6"/>
  <c r="R14" i="6"/>
  <c r="Q14" i="6"/>
  <c r="P14" i="6"/>
  <c r="R13" i="6"/>
  <c r="Q13" i="6"/>
  <c r="P13" i="6"/>
  <c r="R12" i="6"/>
  <c r="Q12" i="6"/>
  <c r="P12" i="6"/>
  <c r="R11" i="6"/>
  <c r="Q11" i="6"/>
  <c r="P11" i="6"/>
  <c r="R10" i="6"/>
  <c r="Q10" i="6"/>
  <c r="P10" i="6"/>
  <c r="R9" i="6"/>
  <c r="Q9" i="6"/>
  <c r="P9" i="6"/>
  <c r="R8" i="6"/>
  <c r="Q8" i="6"/>
  <c r="P8" i="6"/>
  <c r="R7" i="6"/>
  <c r="Q7" i="6"/>
  <c r="P7" i="6"/>
  <c r="P70" i="6" s="1"/>
  <c r="D77" i="5"/>
  <c r="R76" i="5"/>
  <c r="Q76" i="5"/>
  <c r="P76" i="5"/>
  <c r="R75" i="5"/>
  <c r="Q75" i="5"/>
  <c r="P75" i="5"/>
  <c r="R74" i="5"/>
  <c r="Q74" i="5"/>
  <c r="P74" i="5"/>
  <c r="R73" i="5"/>
  <c r="Q73" i="5"/>
  <c r="P73" i="5"/>
  <c r="R72" i="5"/>
  <c r="Q72" i="5"/>
  <c r="P72" i="5"/>
  <c r="T77" i="5" s="1"/>
  <c r="D70" i="5"/>
  <c r="R69" i="5"/>
  <c r="Q69" i="5"/>
  <c r="P69" i="5"/>
  <c r="R68" i="5"/>
  <c r="Q68" i="5"/>
  <c r="P68" i="5"/>
  <c r="R67" i="5"/>
  <c r="Q67" i="5"/>
  <c r="P67" i="5"/>
  <c r="T70" i="5" s="1"/>
  <c r="D65" i="5"/>
  <c r="R64" i="5"/>
  <c r="Q64" i="5"/>
  <c r="P64" i="5"/>
  <c r="R63" i="5"/>
  <c r="Q63" i="5"/>
  <c r="P63" i="5"/>
  <c r="R62" i="5"/>
  <c r="Q62" i="5"/>
  <c r="P62" i="5"/>
  <c r="R61" i="5"/>
  <c r="Q61" i="5"/>
  <c r="P61" i="5"/>
  <c r="R60" i="5"/>
  <c r="Q60" i="5"/>
  <c r="P60" i="5"/>
  <c r="R59" i="5"/>
  <c r="Q59" i="5"/>
  <c r="P59" i="5"/>
  <c r="R58" i="5"/>
  <c r="Q58" i="5"/>
  <c r="P58" i="5"/>
  <c r="T65" i="5" s="1"/>
  <c r="D56" i="5"/>
  <c r="R55" i="5"/>
  <c r="Q55" i="5"/>
  <c r="P55" i="5"/>
  <c r="R54" i="5"/>
  <c r="V56" i="5" s="1"/>
  <c r="Q54" i="5"/>
  <c r="P54" i="5"/>
  <c r="D52" i="5"/>
  <c r="R51" i="5"/>
  <c r="Q51" i="5"/>
  <c r="P51" i="5"/>
  <c r="R50" i="5"/>
  <c r="Q50" i="5"/>
  <c r="P50" i="5"/>
  <c r="R49" i="5"/>
  <c r="Q49" i="5"/>
  <c r="P49" i="5"/>
  <c r="R48" i="5"/>
  <c r="Q48" i="5"/>
  <c r="P48" i="5"/>
  <c r="R47" i="5"/>
  <c r="Q47" i="5"/>
  <c r="P47" i="5"/>
  <c r="R46" i="5"/>
  <c r="Q46" i="5"/>
  <c r="P46" i="5"/>
  <c r="R45" i="5"/>
  <c r="Q45" i="5"/>
  <c r="P45" i="5"/>
  <c r="R44" i="5"/>
  <c r="Q44" i="5"/>
  <c r="P44" i="5"/>
  <c r="R43" i="5"/>
  <c r="Q43" i="5"/>
  <c r="P43" i="5"/>
  <c r="R42" i="5"/>
  <c r="Q42" i="5"/>
  <c r="P42" i="5"/>
  <c r="R41" i="5"/>
  <c r="Q41" i="5"/>
  <c r="P41" i="5"/>
  <c r="R40" i="5"/>
  <c r="Q40" i="5"/>
  <c r="P40" i="5"/>
  <c r="R39" i="5"/>
  <c r="Q39" i="5"/>
  <c r="P39" i="5"/>
  <c r="R38" i="5"/>
  <c r="Q38" i="5"/>
  <c r="P38" i="5"/>
  <c r="R37" i="5"/>
  <c r="Q37" i="5"/>
  <c r="P37" i="5"/>
  <c r="R36" i="5"/>
  <c r="Q36" i="5"/>
  <c r="P36" i="5"/>
  <c r="R35" i="5"/>
  <c r="Q35" i="5"/>
  <c r="P35" i="5"/>
  <c r="R34" i="5"/>
  <c r="Q34" i="5"/>
  <c r="P34" i="5"/>
  <c r="R33" i="5"/>
  <c r="Q33" i="5"/>
  <c r="P33" i="5"/>
  <c r="R32" i="5"/>
  <c r="Q32" i="5"/>
  <c r="P32" i="5"/>
  <c r="R31" i="5"/>
  <c r="Q31" i="5"/>
  <c r="P31" i="5"/>
  <c r="R30" i="5"/>
  <c r="Q30" i="5"/>
  <c r="P30" i="5"/>
  <c r="R29" i="5"/>
  <c r="Q29" i="5"/>
  <c r="P29" i="5"/>
  <c r="R28" i="5"/>
  <c r="Q28" i="5"/>
  <c r="P28" i="5"/>
  <c r="R27" i="5"/>
  <c r="Q27" i="5"/>
  <c r="P27" i="5"/>
  <c r="R26" i="5"/>
  <c r="Q26" i="5"/>
  <c r="P26" i="5"/>
  <c r="R25" i="5"/>
  <c r="Q25" i="5"/>
  <c r="P25" i="5"/>
  <c r="R24" i="5"/>
  <c r="Q24" i="5"/>
  <c r="P24" i="5"/>
  <c r="R23" i="5"/>
  <c r="Q23" i="5"/>
  <c r="P23" i="5"/>
  <c r="R22" i="5"/>
  <c r="Q22" i="5"/>
  <c r="P22" i="5"/>
  <c r="R21" i="5"/>
  <c r="Q21" i="5"/>
  <c r="P21" i="5"/>
  <c r="R20" i="5"/>
  <c r="Q20" i="5"/>
  <c r="P20" i="5"/>
  <c r="R19" i="5"/>
  <c r="Q19" i="5"/>
  <c r="P19" i="5"/>
  <c r="R18" i="5"/>
  <c r="Q18" i="5"/>
  <c r="P18" i="5"/>
  <c r="R17" i="5"/>
  <c r="Q17" i="5"/>
  <c r="P17" i="5"/>
  <c r="R16" i="5"/>
  <c r="Q16" i="5"/>
  <c r="P16" i="5"/>
  <c r="R15" i="5"/>
  <c r="Q15" i="5"/>
  <c r="P15" i="5"/>
  <c r="R14" i="5"/>
  <c r="Q14" i="5"/>
  <c r="P14" i="5"/>
  <c r="R13" i="5"/>
  <c r="Q13" i="5"/>
  <c r="P13" i="5"/>
  <c r="R12" i="5"/>
  <c r="Q12" i="5"/>
  <c r="P12" i="5"/>
  <c r="R11" i="5"/>
  <c r="Q11" i="5"/>
  <c r="P11" i="5"/>
  <c r="R10" i="5"/>
  <c r="Q10" i="5"/>
  <c r="P10" i="5"/>
  <c r="R9" i="5"/>
  <c r="Q9" i="5"/>
  <c r="P9" i="5"/>
  <c r="R8" i="5"/>
  <c r="Q8" i="5"/>
  <c r="P8" i="5"/>
  <c r="R7" i="5"/>
  <c r="Q7" i="5"/>
  <c r="P7" i="5"/>
  <c r="P78" i="5" s="1"/>
  <c r="O19" i="4"/>
  <c r="N19" i="4"/>
  <c r="M19" i="4"/>
  <c r="O18" i="4"/>
  <c r="N18" i="4"/>
  <c r="M18" i="4"/>
  <c r="O17" i="4"/>
  <c r="N17" i="4"/>
  <c r="M17" i="4"/>
  <c r="O16" i="4"/>
  <c r="N16" i="4"/>
  <c r="M16" i="4"/>
  <c r="O15" i="4"/>
  <c r="N15" i="4"/>
  <c r="M15" i="4"/>
  <c r="O14" i="4"/>
  <c r="N14" i="4"/>
  <c r="M14" i="4"/>
  <c r="O13" i="4"/>
  <c r="N13" i="4"/>
  <c r="M13" i="4"/>
  <c r="D11" i="4"/>
  <c r="O10" i="4"/>
  <c r="R11" i="4" s="1"/>
  <c r="N10" i="4"/>
  <c r="Q11" i="4" s="1"/>
  <c r="H11" i="4" s="1"/>
  <c r="M10" i="4"/>
  <c r="P11" i="4" s="1"/>
  <c r="D8" i="4"/>
  <c r="D21" i="4" s="1"/>
  <c r="O7" i="4"/>
  <c r="N7" i="4"/>
  <c r="M7" i="4"/>
  <c r="D78" i="5" l="1"/>
  <c r="R20" i="4"/>
  <c r="R8" i="4"/>
  <c r="O21" i="4"/>
  <c r="P20" i="4"/>
  <c r="P8" i="4"/>
  <c r="Q78" i="5"/>
  <c r="J78" i="5" s="1"/>
  <c r="V65" i="5"/>
  <c r="I65" i="5" s="1"/>
  <c r="U65" i="5"/>
  <c r="H65" i="5" s="1"/>
  <c r="V70" i="5"/>
  <c r="I70" i="5" s="1"/>
  <c r="R78" i="5"/>
  <c r="I56" i="5"/>
  <c r="T56" i="5"/>
  <c r="U70" i="5"/>
  <c r="J70" i="5" s="1"/>
  <c r="U77" i="5"/>
  <c r="H77" i="5" s="1"/>
  <c r="U56" i="5"/>
  <c r="H56" i="5" s="1"/>
  <c r="V77" i="5"/>
  <c r="I77" i="5" s="1"/>
  <c r="U25" i="6"/>
  <c r="H25" i="6" s="1"/>
  <c r="U20" i="6"/>
  <c r="H20" i="6" s="1"/>
  <c r="V38" i="6"/>
  <c r="I38" i="6" s="1"/>
  <c r="I25" i="6"/>
  <c r="V20" i="6"/>
  <c r="I20" i="6" s="1"/>
  <c r="V29" i="6"/>
  <c r="I29" i="6" s="1"/>
  <c r="V69" i="6"/>
  <c r="I69" i="6" s="1"/>
  <c r="U29" i="6"/>
  <c r="J29" i="6" s="1"/>
  <c r="U69" i="6"/>
  <c r="J69" i="6" s="1"/>
  <c r="U38" i="6"/>
  <c r="J38" i="6" s="1"/>
  <c r="T20" i="6"/>
  <c r="R70" i="6"/>
  <c r="Q70" i="6"/>
  <c r="J70" i="6" s="1"/>
  <c r="K78" i="5"/>
  <c r="S78" i="5"/>
  <c r="V52" i="5"/>
  <c r="U52" i="5"/>
  <c r="T52" i="5"/>
  <c r="N21" i="4"/>
  <c r="H21" i="4" s="1"/>
  <c r="Q8" i="4"/>
  <c r="H8" i="4" s="1"/>
  <c r="Q20" i="4"/>
  <c r="H20" i="4" s="1"/>
  <c r="M21" i="4"/>
  <c r="I21" i="4" l="1"/>
  <c r="J77" i="5"/>
  <c r="J65" i="5"/>
  <c r="H70" i="5"/>
  <c r="J25" i="6"/>
  <c r="P21" i="4"/>
  <c r="J56" i="5"/>
  <c r="H29" i="6"/>
  <c r="J20" i="6"/>
  <c r="H69" i="6"/>
  <c r="U70" i="6"/>
  <c r="H38" i="6"/>
  <c r="V70" i="6"/>
  <c r="S70" i="6"/>
  <c r="K70" i="6" s="1"/>
  <c r="T70" i="6"/>
  <c r="W70" i="6" s="1"/>
  <c r="I52" i="5"/>
  <c r="I78" i="5" s="1"/>
  <c r="V78" i="5"/>
  <c r="U78" i="5"/>
  <c r="J52" i="5"/>
  <c r="H52" i="5"/>
  <c r="T78" i="5"/>
  <c r="R21" i="4"/>
  <c r="Q21" i="4"/>
  <c r="H78" i="5" l="1"/>
  <c r="V79" i="5"/>
</calcChain>
</file>

<file path=xl/sharedStrings.xml><?xml version="1.0" encoding="utf-8"?>
<sst xmlns="http://schemas.openxmlformats.org/spreadsheetml/2006/main" count="749" uniqueCount="301">
  <si>
    <t>แบบรายงานการตรวจสอบการรับจ่ายพัสดุ  ประจำปีงบประมาณ  2562</t>
  </si>
  <si>
    <t>วัน เดือน ปี</t>
  </si>
  <si>
    <t>รหัสครุภัณฑ์</t>
  </si>
  <si>
    <t>รายการ</t>
  </si>
  <si>
    <t>จำนวน</t>
  </si>
  <si>
    <t>ราคาต่อหน่วย</t>
  </si>
  <si>
    <t>ใช้ได้</t>
  </si>
  <si>
    <t>หมายเหตุ</t>
  </si>
  <si>
    <t>ที่ได้มา</t>
  </si>
  <si>
    <t>จำหน่าย</t>
  </si>
  <si>
    <t>วส.พอ.3/2/2552</t>
  </si>
  <si>
    <t>พัดลมอุตสาหกรรมตั้งพื้น แบบ 3 ขา ขนาด 18 นิ้ว สีขาว สามารถ สามารถส่ายไปมาได้ 120 องศา ปรับความเร็วได้ 3 ระดับ มีตะแกรงครอบเพื่อป้องกันอันตราย</t>
  </si>
  <si>
    <t>เครื่อง</t>
  </si>
  <si>
    <t>ü</t>
  </si>
  <si>
    <t>ตัว</t>
  </si>
  <si>
    <t>วบค.ตร. 12/1-12/2549</t>
  </si>
  <si>
    <t>เตารีดไฟฟ้า ยี่ห้อ International i6jo AAC - 355 กำลังไฟฟ้า 1000 วัตต์ปรับระดับความร้อนได้ 4 ระดับ น้ำหนัก 3.5 ปอนด์</t>
  </si>
  <si>
    <t xml:space="preserve"> วค.คพ. 2/3/2549</t>
  </si>
  <si>
    <t>เครื่องพิมพ์คอมพิวเตอร์ ยี่ห้อ FUJI ZEROX รุ่น Docu Print 203 A S/N : 205709</t>
  </si>
  <si>
    <t>ศพจ.นพ.วส.ค.1/2556</t>
  </si>
  <si>
    <t>ชุดโปรแกรมระบบปฏิบัติการ สำหรับเครื่องไมโครคอมพิวเตอร์พร้อมแผ่น CD -ROM ชุดติดตั้ง ยี่ห้อ Microsorf รุ่น Windows 7Professional (OEM  by Acer)</t>
  </si>
  <si>
    <t>ชุด</t>
  </si>
  <si>
    <t>วส.กง. 2/1-2/2547</t>
  </si>
  <si>
    <t xml:space="preserve">เก้าอี้สำนักงาน </t>
  </si>
  <si>
    <t>วส.ทส. 001/2549</t>
  </si>
  <si>
    <t>เครื่องโทรสาร ยี่ห้อ Canon รุ่น B-822 ความเร็วในการพิมพิ์ 1.5 แผ่น/นาที ความละเอียด 360x360 จุด/นิ้ว ความเร็ว 14.4 Kbps</t>
  </si>
  <si>
    <t>วส.ทส. 1/2552</t>
  </si>
  <si>
    <t>เครื่องโทรสาร ยี่ห้อ Canon รุ่น FAX-JX201</t>
  </si>
  <si>
    <t>วส.ทส. 1/2553</t>
  </si>
  <si>
    <t>เครื่องโทรสาร ยี่ห้อ Canon รุ่น JX210P</t>
  </si>
  <si>
    <t>วฆ.กดต. 1/2549</t>
  </si>
  <si>
    <t>กล้องถ่ายรูปดิจิตอล ยี่ห้อ AIPTER รุ่น SLIMCAM 3200</t>
  </si>
  <si>
    <t>วค.คพ.1/2549</t>
  </si>
  <si>
    <t xml:space="preserve">เครื่องพิมพ์แบบเลเซอร์ ขนาด A4 ยี่ห้อ LEXMARK รุ่น E232  </t>
  </si>
  <si>
    <t>วค.คพ.1/2553</t>
  </si>
  <si>
    <t>เครื่องพิมพ์คอมพิวเตอร์เลเซอร์ ยี่ห้อ Canon รุ่น LBP3050S/N : MHNA129148</t>
  </si>
  <si>
    <t>วค.คพ.3/3/2552</t>
  </si>
  <si>
    <t>ศพจ.นพ.วส.ค.3/2556</t>
  </si>
  <si>
    <t>ชุดโปรแกรมระบบปฏิบัติการ สำหรับเครื่องไมโครคอมพิวเตอร์พร้อมแผ่น CD-ROM ชุดติดตั้ง  ยี่ห้อ Microsoft  รุ่น MS-Windows/Home Basic</t>
  </si>
  <si>
    <t>แผ่น</t>
  </si>
  <si>
    <t>วบค.ค. 6/5/2550</t>
  </si>
  <si>
    <t>เครื่องทำน้ำเย็น ยี่ห้อ Standard รุ่น STL แบบน้ำเย็นตั้งพื้น 1 หัวก็อก อุณหภูมิน้ำเย็น 5 - 10 องศาเซลเซียส ระบบทำความเย็น คอมเพรสเซอร์ (น้ำยา R-134a) NON CFC ควบคุมอุณหภูมิอัตโนมัติ (เทอร์โมสตรัท+ไบเมททัล) ใช้ไฟ 220 โวลท์ 50 เฮิรตซ์ ขนาดตัวเครื่อง(กว้างxยาวxสูง) 325x420x910 ม.ม. น้ำหนักสุทธิ 16 กิโลกรัมสีสแตนเลส</t>
  </si>
  <si>
    <t>เครื่องคอมพิวเตอร์ (โน๊ตบุ๊ก) ยี่ห้อ TOSHIBA รุ่น Satellite L100 มีหน่วยประมวลผล 1.66 GHz หน่วยความจำ 256 MB เก็บข้อมูลได้  60 GB อ่าน DVD ได้ มีจอภาพขนาด 15 นิ้ว S/N : 56054621W</t>
  </si>
  <si>
    <t>วค.สฟ.7/7/2554</t>
  </si>
  <si>
    <t>เครื่องสำรองไฟฟ้า (UPS) ยี่ห้อ CHAMP รุ่น CBC 750 KVA S/N : E110622499</t>
  </si>
  <si>
    <t>วกศ.ปส. 5/4-5/2550</t>
  </si>
  <si>
    <t>เครื่องเสียงประกอบการสอน ยี่ห้อ DECON</t>
  </si>
  <si>
    <t>วค.สฟ.7/2/2554</t>
  </si>
  <si>
    <t>เครื่องสำรองไฟฟ้า (UPS) ยี่ห้อ CHAMP รุ่น CBC 750 KVA S/N : E110622518</t>
  </si>
  <si>
    <t>วค.คพ.3/1/2552</t>
  </si>
  <si>
    <t>วค.คต.1/2549</t>
  </si>
  <si>
    <t>เครื่องพิมพ์คอมพิวเตอร์ ยี่ห้อ Pentium 4 มีหน่วยความจำประมวลผล2.6 GHz ยี่ห้อ Acer พร้อมจอมอนิเตอร์และเครื่องสำรองไฟ</t>
  </si>
  <si>
    <t>วค.คพ. 2/3/2549</t>
  </si>
  <si>
    <t>เครื่องพิมพ์คอมพิวเตอร์ ยี่ห้อ FUJI ZEROX รุ่น Docu Print 203 A S/N : 271354</t>
  </si>
  <si>
    <t>วค.คต.1/2548</t>
  </si>
  <si>
    <t xml:space="preserve">เครื่องไมโครคอมพิวเตอร์ ยี่ห้อ LEMEL พร้อมจอมอนิเตอร์ยี่ห้อ PHILIPS </t>
  </si>
  <si>
    <t>วค.คพ.2/1/2550</t>
  </si>
  <si>
    <t>เครื่องพิมพ์คอมพิวเตอร์เลเซอร์ ยี่ห้อ Samsung รุ่น ML - 1640</t>
  </si>
  <si>
    <t>วค.คพ.3/1/2550</t>
  </si>
  <si>
    <t>เครื่องพิมพ์เอนกประสงค์ ยี่ห้อ Hewleet Packard รุ่น HpF 4185copy 20 Back/นาที/Scan 14 ppm/นาที Scan 1200*2400 dipPrint 20 ppm/นาที/S/N:CN7683Y1PV</t>
  </si>
  <si>
    <t>วค.คพ.3/2/2550</t>
  </si>
  <si>
    <t>เครื่องพิมพ์เอนกประสงค์ ยี่ห้อ Hewleet Packard รุ่น HpF 4185copy 20 Back/นาที/Scan 14 ppm/นาที Scan 1200*2400 dipPrint 20 ppm/นาที/S/N:CN7683Y1QP</t>
  </si>
  <si>
    <t>7440-001-18-41/48</t>
  </si>
  <si>
    <t>เครื่องคอมพิวเตอร์ พร้อมจอมอนิเตอร์ ยี่ห้อ ViewSonic รุ่น VA 521</t>
  </si>
  <si>
    <t>7440-001-30/48</t>
  </si>
  <si>
    <t>จอมอนิเตอร์ ยี่ห้อ ViewSonic รุ่น VA 521 S/N:922044502256</t>
  </si>
  <si>
    <t>วค.สฟ.7/4/2554</t>
  </si>
  <si>
    <t>เครื่องสำรองไฟฟ้า (UPS) ยี่ห้อ CHAMP รุ่น CBC 750 KVA S/N : E110623357</t>
  </si>
  <si>
    <t>วค.คพ.3/2/2552</t>
  </si>
  <si>
    <t>เครื่องพิมพ์คอมพิวเตอร์เลเซอร์ Samsung รุ่น ML - 1640S/N : 3513BAHS503680B</t>
  </si>
  <si>
    <t>วค.สฟ.7/5/2554</t>
  </si>
  <si>
    <t>เครื่องสำรองไฟฟ้า (UPS) ยี่ห้อ CHAMP รุ่น CBC 750 KVA S/N : E110622497</t>
  </si>
  <si>
    <t>วค.สฟ.7/6/2554</t>
  </si>
  <si>
    <t>เครื่องสำรองไฟฟ้า (UPS) ยี่ห้อ CHAMP รุ่น CBC 750 KVA S/N : E110622498</t>
  </si>
  <si>
    <t>ศพจ.นพ.วส.ค.7/2556</t>
  </si>
  <si>
    <t>ชุดโปรแกรมระบบปฏิบัติการ สำหรับเครื่องไมโครคอมพิวเตอร์พร้อมแผ่น CD-ROM ชุดติดตั้ง  ยี่ห้อ Microsoft  รุ่น MS-Windows/Home Basic (English Version)</t>
  </si>
  <si>
    <t>วค.สฟ.7/1/2554</t>
  </si>
  <si>
    <t>เครื่องสำรองไฟฟ้า (UPS) ยี่ห้อ CHAMP รุ่น CBC 750 KVA S/N : E110622517</t>
  </si>
  <si>
    <t>ศพจ.นพ.วส.ค.6/2556</t>
  </si>
  <si>
    <t>ชุดโปรแกรมระบบปฏิบัติการ สำหรับเครื่องไมโครคอมพิวเตอร์ยี่ห้อ Microsoft  รุ่น MS-Windows7Basic</t>
  </si>
  <si>
    <t xml:space="preserve"> วค.คพ. 3/3/2549</t>
  </si>
  <si>
    <t>เครื่องพิมพ์คอมพิวเตอร์ ยี่ห้อ FUJI ZEROX รุ่น Docu Print 203 A S/N : 205710</t>
  </si>
  <si>
    <t>วส.พผ. 5/1/2549</t>
  </si>
  <si>
    <t>พัดลมติดผนัง ขนาด 16 นิ้ว ยี่ห้อ CROWN รุ่น W-16</t>
  </si>
  <si>
    <t>วส.พผ. 5/2/2549</t>
  </si>
  <si>
    <t>วส.พผ. 5/3/2549</t>
  </si>
  <si>
    <t>วส.พผ. 5/4/2549</t>
  </si>
  <si>
    <t>วส.พผ. 5/5/2549</t>
  </si>
  <si>
    <t>วบค.ค. 6/2/2550</t>
  </si>
  <si>
    <t>เครื่องทำน้ำเย็น ยี่ห้อ Standard รุ่น STL แบบน้ำเย็นตั้งพื้น 1 หัวก็อก อุณหภูมิน้ำเย็น 5 - 10 องศาเซลเซียส ระบบทำความเย็น คอมเพรสเซอร์ (น้ำยา R-134a) NON CFC ควบคุมอุณหภูมิอัตโนมัติ (เทอร์โมสตรัท+ไบเมททัล) ใช้ไฟ 220 โวลท์ 50 เฮิรตซ์ ขนาดตัวเครื่อง(กว้างxยาวxสูง) 325x420x910 ม.ม. น้ำหนักสุทธิ 16 กิโลกรัม</t>
  </si>
  <si>
    <t>วบค.กร. 2/1/2552</t>
  </si>
  <si>
    <t>เครื่องกรองน้ำ ยี่ห้อ Acktive รุ่น LX25</t>
  </si>
  <si>
    <t>วส.ชอ. 1/1/2550</t>
  </si>
  <si>
    <t>ชั้นใส่เอกสาร 5 ชั้น สีดำ</t>
  </si>
  <si>
    <t>วกศ.ลพ. 1/1/2550</t>
  </si>
  <si>
    <t>ลำโพง Subwoofer ยี่ห้อ SAAG ขนาด 1500 วัตต์</t>
  </si>
  <si>
    <t>วฟฟ.มค.7/1-7/2549</t>
  </si>
  <si>
    <t>ไมโครโฟนตั้งโต๊ะประชุม 7 ตัว ยี่ห้อ STAR รุ่น CM 2001 D</t>
  </si>
  <si>
    <t>วกศ.คส. 1/1/2550</t>
  </si>
  <si>
    <t>เครื่องขยายเสียง ขนาด 350 วัตต์</t>
  </si>
  <si>
    <t>เครื่องไมโครคอมพิวเตอร์ ยี่ห้อ SEAMLESS LINK พร้อมจอมอนิเตอร์ ยี่ห้อ PHILIPS</t>
  </si>
  <si>
    <t>วค.คต.10/1-10/2549</t>
  </si>
  <si>
    <t>เครื่องไมโครคอมพิวเตอร์ประมวลผลระดับสูง ยี่ห้อ ACER รุ่น S 280 แผงวงจรหลัก ไมโครโปรเซสเซอร์แบบ Pentiu, 4ความเร็ว 3.06 Ghz มีความเร็ว bud 533 MHz หน่วยความจำหลักขนาด 256 MB สามารถขยายได้ 2 GB</t>
  </si>
  <si>
    <t>วค.คฟ.10/1-10/2549</t>
  </si>
  <si>
    <t>เครื่องสำรองไฟ (UPS) ขนาก 700 VA ยี่ห้อ SYNDOM</t>
  </si>
  <si>
    <t>วฆ.ทท. 1/1/2551</t>
  </si>
  <si>
    <t>เครื่องรับโทรทัศน์สี ยี่ห้อ Panasonic รุ่น TC-21PM50B ขนาด 21 นิ้วS/N : BI6311577</t>
  </si>
  <si>
    <t>วส.พพ. 3/3/2549</t>
  </si>
  <si>
    <t>พัดลมตั้งพื้น ขนาด 16 นิ้ว ยี่ห้อ Hatari</t>
  </si>
  <si>
    <t>วบค.ค. 6/1/2550</t>
  </si>
  <si>
    <t>วบค.ค. 6/4/2550</t>
  </si>
  <si>
    <t>วบค.กร. 2/2/2552</t>
  </si>
  <si>
    <t>ทะเบียนครุภัณฑ์ฝึกโครงการเงินกู้เดนมาร์ก (DANIDA)</t>
  </si>
  <si>
    <t>สำนักงานพัฒนาฝีมือแรงงานนครพนม</t>
  </si>
  <si>
    <t>ไช้ได้</t>
  </si>
  <si>
    <t>DK5-6730-002-0005/ 3</t>
  </si>
  <si>
    <t>จอภาพ  (เครื่องฉายภาพข้ามศรีษะ)</t>
  </si>
  <si>
    <t>P</t>
  </si>
  <si>
    <t>DK5-3415-001-0015/ 1</t>
  </si>
  <si>
    <t>เครื่องเจียระไนแบบมือถือ Ø 125 ม.ม. ยี่ห้อ Bosch</t>
  </si>
  <si>
    <t>DK5-3415-001-0015/ 1-2</t>
  </si>
  <si>
    <t>DK5-3416-001-0014/ 1-2</t>
  </si>
  <si>
    <t>เครื่องเจียระไนแบบมือถือ Ø 100 ม.ม. ยี่ห้อ Bosch</t>
  </si>
  <si>
    <t>DK5-3470-005-0005/ 1-6</t>
  </si>
  <si>
    <t xml:space="preserve">เครื่องดูดควันตะกั่ว ยี่ห้อ Den-On Instr. รุ่น DIC SC-7000Z </t>
  </si>
  <si>
    <t>DK5-3470-005-0005/ 8</t>
  </si>
  <si>
    <t>หลัง</t>
  </si>
  <si>
    <t>DK5-3530-002-0021/ 1</t>
  </si>
  <si>
    <t>จักรพันริมอุตสาหกรรมชนิด 3 เส้น ยี่ห้อ Pegasus รุ่น M652-01-4</t>
  </si>
  <si>
    <t>DK5-3530-002-0024/ 1</t>
  </si>
  <si>
    <t>จักรเย็บผ้าแบบควบคุมการทำงานด้วยระบบอิเล็กทรอนิกส์</t>
  </si>
  <si>
    <t>DK5-5130-007-0002/ 8</t>
  </si>
  <si>
    <t>สว่านมือไฟฟ้า ขนาด 10 ม.ม. ยี่ห้อ Bosch รุ่น GBM 10 RE</t>
  </si>
  <si>
    <t xml:space="preserve">เก้าอี้ ระดับ 1 - 2 </t>
  </si>
  <si>
    <t xml:space="preserve">ตัว </t>
  </si>
  <si>
    <t>ศพจ.นพ-7110-006-0006/ 1-15</t>
  </si>
  <si>
    <t>เก้าอี้ฟังคำบรรยาย ยี่ห้อไทพัท โครงขาเป็นเหล็กแป๊ปกลม 7/8 นิ้วชุบโครเมี่ยมที่มีพนักพิง บุด้วยฟองน้ำ หุ้มหนังเทียม พับเก็บได้ปลายขาเป็นพลาสติกรอง มีตะแกรงเหล็กสำหรับวางของใต้ที่นั่ง มีที่วางแก้ว มีแผ่นไม้ผิวบนบุโฟเมก้าสีขาว สำหรับที่รองเขียน</t>
  </si>
  <si>
    <t>ศพจ.นพ-7730-007-0001/ 6</t>
  </si>
  <si>
    <t>เครื่องเล่น วีดีโอ แบบเล่นและบันทึกเทป ยี่ห้อมิตซูบิชิ รุ่น621 ชนิดตั้งโต๊ะแบบ VHS ระบบสี PAL มีความคมชัด 240เส้น ความเร็วในการค้นหา 3 เท่าของความเร็วปกติ ระบบบันทึกภาพทางช่อง AV ระบบล้างหัวเทปอัตโนมัติ</t>
  </si>
  <si>
    <t xml:space="preserve"> 29 กันยายน 2540</t>
  </si>
  <si>
    <t>ศพจ.นพ-7110-007-0002/ 1</t>
  </si>
  <si>
    <t>เก้าอี้ระดับ 3-6</t>
  </si>
  <si>
    <t>ศพจ.นพ-7110-007-0002/ 18</t>
  </si>
  <si>
    <t>โต๊ะทำงาน  ระดับ 3-6</t>
  </si>
  <si>
    <t>ศพจ.นพ-7110-007-0001/ 11</t>
  </si>
  <si>
    <t>โต๊ะทำงาน ระดับ 1-2</t>
  </si>
  <si>
    <t>ศพจ.นพ.4140-002-0011/ 1</t>
  </si>
  <si>
    <t>พัดลมระบายอากาศ เป็นพัดลมตั้งพื้นขนาดเส้นผ่าศูนย์กลางใบพัด20 นิ้ว สามารถส่ายไปมาได้ 120 องศา ปรับความเร็วได้ 3 ระดับมีตะแกรงครอบเพื่อป้องกันอันตราย</t>
  </si>
  <si>
    <t>ศพจ.นพ-7440-001-0002/ 5</t>
  </si>
  <si>
    <t xml:space="preserve"> เครื่องไมโครคอมพิวเตอร์สำหรับการประมวลผลทั่วไป  ยี่ห้อHpVectra Vl 166 Mhz. โปรแกรม Microsoft office 95 Profesionalพร้อมเอกสาร</t>
  </si>
  <si>
    <t>ศพจ.นพ-7110-007-0002/ 9</t>
  </si>
  <si>
    <t>ศพจ.นพ-7110-007-0002/ 12</t>
  </si>
  <si>
    <t>ศพจ.นพ-7110-007-0002/ 20</t>
  </si>
  <si>
    <t>ศพจ.นพ-7110-006-0006/ 16-35</t>
  </si>
  <si>
    <t>ศพจ.นพ-3450-002-0002/ 7</t>
  </si>
  <si>
    <t>เครื่องขัดหินชนิดมือถือ ยี่ห้อ Dewalt รุ่น DW 803 ขนาดเส้นผ่าศูนย์กลาง 70 มม. มอเตอร์ 800 วัตต์ ความเร็ว 8000 รอบ/นาที ด้ามจับเป็นวัสดุกันฉนวน ใช้ไฟ 220 V. 50 Hz.</t>
  </si>
  <si>
    <t>ศพจ.นพ-7110-006-0006/ 36-65</t>
  </si>
  <si>
    <t>ศพจ.นพ-7110-001-0002/ 1</t>
  </si>
  <si>
    <t>เก้าอี้ระดับ 3-6 (ราคารวมโต๊ะ)</t>
  </si>
  <si>
    <t>ศพจ.นพ- 6625-001-0004/ 1-2</t>
  </si>
  <si>
    <t>มัลติมิเตอร์แบบเข็ม ยี่ห้อ KYORITSU  รุ่น 1109 วัดความต้านทานได้ 200 กิโลโอห์ม วัดแรงดันไฟตรง 0.1-100 Vย่านการวัด 7 ย่านวัดแรงดันไฟสลับ 2.5-1000 V ย่านการวัด 7 ย่าน วัดกระแสไฟตรง50 มิลลิแอมป์ - 0.25 แอมป์ ย่านการวัด 4 ย่าน วัด hFE ได้ 0-1000 เท่า</t>
  </si>
  <si>
    <t>ศพจ.นพ-7110-007-0002/ 14</t>
  </si>
  <si>
    <t>ศพจ.นพ-7110-007-0001/ 1</t>
  </si>
  <si>
    <t>ศพจ.นพ-7110-007-0001/ 4</t>
  </si>
  <si>
    <t>ศพจ.นพ-7110-007-0002/ 3</t>
  </si>
  <si>
    <t>ศพจ.นพ-7110-007-0002/ 5</t>
  </si>
  <si>
    <t>ศพจ.นพ-7110-007-0002/ 13</t>
  </si>
  <si>
    <t>ศพจ.นพ-7110-006-0001/ 7</t>
  </si>
  <si>
    <t>ศพจ.นพ-7110-006-0001/ 9</t>
  </si>
  <si>
    <t>ศพจ.นพ-7110-007-0001/ 3</t>
  </si>
  <si>
    <t>เครื่องขัดกระดาษทรายแบบสั่นสะเทือน  ยี่ห้อ Black &amp; Deckerรุ่น KA-273 ขนาด 112x225 มม. มอเตอร์ 200 วัตต์  ความเร็วรอบ 10000 รอบ/นาที</t>
  </si>
  <si>
    <t>ศพจ.นพ.-5130-009-0001/ 5</t>
  </si>
  <si>
    <t>ศพจ.นพ-7110-007-0010/ 2</t>
  </si>
  <si>
    <t>โต๊ะวางเครื่องพิมพ์ดีด (โต๊ะไม้)</t>
  </si>
  <si>
    <t>ศพจ.นพ-7110-006-0006/ 146-160</t>
  </si>
  <si>
    <t>ศพจ.นพ- 7110-006-0001/ 1</t>
  </si>
  <si>
    <t>เก้าอี้ ระดับ 1 - 2</t>
  </si>
  <si>
    <t>ศพจ.นพ- 7110-006-0001/ 8</t>
  </si>
  <si>
    <t>ศพจ.นพ-7110-007-0010/ 3</t>
  </si>
  <si>
    <t>ศพจ.นพ-5835-001-0003/ 1</t>
  </si>
  <si>
    <t>เครื่องขยายเสียง ขนาด 100 วัตต์ ยี่ห้อ ROYAL รุ่น PCE 360</t>
  </si>
  <si>
    <t>ศพจ.นพ-5835-015-0001/ 1</t>
  </si>
  <si>
    <t>เครื่องขยายเสียง ขนาด 250 วัตต์ ยี่ห้อ ROYAL มิกเซอร์ในตัวปรับทุ้ม-แหลมได้ รุ่น 325 S</t>
  </si>
  <si>
    <t>ศพจ.นพ-7110-006-0001/ 12</t>
  </si>
  <si>
    <t>ศพจ.นพ-7110-007-0001/ 7</t>
  </si>
  <si>
    <t>ศพจ.นพ-7110-007-0001/ 8</t>
  </si>
  <si>
    <t>ศพจ.นพ-7110-001-0002/ 2</t>
  </si>
  <si>
    <t>ศพจ.นพ-7110-006-0009/ 2</t>
  </si>
  <si>
    <t>เก้าอี้สำนักงานสีเทา  มีพนักพิง</t>
  </si>
  <si>
    <t>ตกลงราคา</t>
  </si>
  <si>
    <t>ศพจ.นพ-7430-004-0002/ 1</t>
  </si>
  <si>
    <t>เครื่องพิมพ์สำเนาระบบดิจิตอล  ความละเอียด 300x300จุด/ตารางนิ้วความละเอียดในการสร้างภาพไม่น้อยกว่า 300x300 จุด/ตารางนิ้วพื้นที่การพิมพ์ขนาดกระดาษ  A4,  สามารถย่อได้</t>
  </si>
  <si>
    <t>กล้องถ่ายภาพแบบดิจิตอล ยี่ห้อ SONY ความละเอียดภาพ5 ล้านพิกเซล หน่วยความจำภายในเครื่อง 32 MB</t>
  </si>
  <si>
    <t xml:space="preserve"> </t>
  </si>
  <si>
    <t>กล้องวีดีโอ ยี่ห้อ SONY รุ่น SR 62 HDD 40 GB มีขาตั้งกล้องพร้อมรีโมทคอนโทรล รุ่น VCT-R640</t>
  </si>
  <si>
    <t>กล้องถ่ายภาพนิ่ง ระบบดิจิตอล (กล้องดิจิตอล) ยี่ห้อ SONY รุ่น H9S/N : 5268305</t>
  </si>
  <si>
    <t>กล้องถ่ายภาพนิ่ง ระบบดิจิตอล (กล้องดิจิตอล) ยี่ห้อ Panasonic รุ่น Lumix DMC-FZ18 ความละเอียดภาพไม่น้อยกว่า 8 ล้านพิกเซลS/N : 17SP01437</t>
  </si>
  <si>
    <t>กล้องถ่ายภาพนิ่ง ระบบดิจิตอล (กล้องดิจิตอล) ยี่ห้อ SONYรุ่น W 210 ความละเอียดภาพ 12.1 ล้านพิกเซล เลนส์ Carl-Zeiss Vario-Tessar S/N : 8262840</t>
  </si>
  <si>
    <t>เครื่องมัลติมีเดียโปรเจกเตอร์ระดับ XGA ยี่ห้อ EPSON  FB-X36</t>
  </si>
  <si>
    <t>ศพจ.นพ-7110-007-0010/ 1</t>
  </si>
  <si>
    <t>ศพจ.นพ-7110-007-0011/ 1</t>
  </si>
  <si>
    <t xml:space="preserve">โต๊ะคอมพิวเตอร์ 2 ลิ้นชัก ขนาด 80 X 75 X 120 ซ.ม. </t>
  </si>
  <si>
    <t>ศพจ.นพ-7110-006-0008/ 1</t>
  </si>
  <si>
    <t>เก้าอี้สำหรับเจ้าหน้าที่คอมพิวเตอร์ พนักพิงยืดหยุ่น</t>
  </si>
  <si>
    <t>ศพจ.นพ-7110-006-0008/ 20</t>
  </si>
  <si>
    <t>เก้าอี้สำหรับเจ้าหน้าที่คอมพิวเตอร์ ยี่ห้อ KING DOMรุ่น CH -400A แบบมีพนักพิงโยกเอนได้ เบาะนั่งและพนักพิงบุด้วยฟองน้ำ หุ้มด้วยหนังเทียม PVC ตัวเบาะนั่งปรับหมุนได้ ปรับระดับสูงต่ำได้</t>
  </si>
  <si>
    <t>ศพจ.นพ-7110-006-0008/ 17</t>
  </si>
  <si>
    <t>เครื่องคอมพิวเตอร์ ยี่ห้อ ASER  รุ่น Venton 5600 GTPentium 4 2.8 GHz S/N : Q249228จอภาพ 17 นิ้ว S/N : ES7110204443600131ED02</t>
  </si>
  <si>
    <t>ศพจ.นพ-4110-002-0001/ 1</t>
  </si>
  <si>
    <t>เครื่องทำน้ำเย็น ตัวตู้ทำด้วยสแตนเลส เบอร์ 304 เกรด 24 คอมเพรสเซอร์ 1/5 แรงม้า ใช้ไฟ 220 โวลท์ 50 Hz ก๊อกน้ำเป็นแบบกด จำนวน2  หัว  พร้อมเครื่องกรองน้ำ</t>
  </si>
  <si>
    <t xml:space="preserve"> 11 พฤศจิกายน 2540</t>
  </si>
  <si>
    <t>ศพจ.นพ-7440-001-0002/ 11</t>
  </si>
  <si>
    <t>ศพจ.นพ-7110-006-0011/ 1-24</t>
  </si>
  <si>
    <t>เก้าอี้ประชุม บุด้วยฟองน้ำ โครงเหล็ก</t>
  </si>
  <si>
    <t>ศพจ.นพ-3460-018-0016/ 4</t>
  </si>
  <si>
    <t xml:space="preserve">โต๊ะอเนกประสงค์  ขนาด  30x72x29  นิ้ว  โครงขาเหล็กชุบโครเมี่ยมพื้นโต๊ะบุโฟไมก้าสีขาว </t>
  </si>
  <si>
    <t>ศพจ.นพ-3460-018-0016/ 6</t>
  </si>
  <si>
    <t>ศพจ.นพ-3460-018-0016/ 7</t>
  </si>
  <si>
    <t>เครื่องพิมพ์แบบเลเซอร์ ความจำ 8 MB ขนาดความเร็วในการพิมพ์ 17 แผ่น/นาที ยี่ห้อ LEXMARK รุ่น E 230</t>
  </si>
  <si>
    <t>ศพจ.นพ-7110-007-0001/ 6</t>
  </si>
  <si>
    <t>LAN HUB PS 2208 B S/N : 97395989</t>
  </si>
  <si>
    <t>ศพจ.นพ-7110-007-0002/ 21</t>
  </si>
  <si>
    <t>ขาเก้าอี้เป็นสนิม พนักพิงหลุด แผ่นโฟเมก้าหลุดตามอายุการใช้งาน</t>
  </si>
  <si>
    <t>เฟืองเลือกย่านวัดแตก ไม่สามารถปรับเลือกย่านวัดได้</t>
  </si>
  <si>
    <t>ขอบดึงจอชำรุดหลุดหาย</t>
  </si>
  <si>
    <t>ชำรุด/มอเตอร์ไหม้</t>
  </si>
  <si>
    <t>เบาะรองนั่งขาด พนักพิงหลุด</t>
  </si>
  <si>
    <t>โครงผุ เบาะขาด เป็นสนิม</t>
  </si>
  <si>
    <t>ใส่เทปไม่เข้า เครื่องไม่อ่าน</t>
  </si>
  <si>
    <t>ไฟไม้เข้า ทุ่นไหม้</t>
  </si>
  <si>
    <t>/1-9ใช้งานได้ปกติ  /10-12แผ่นความร้อนขาด</t>
  </si>
  <si>
    <t>ซ่อมไม่ได้ ไม่มีอะไหล่</t>
  </si>
  <si>
    <t>แผงวงจรควบคุมเสีย</t>
  </si>
  <si>
    <t>เบาะขาด พนักพิงหลุด</t>
  </si>
  <si>
    <t>ขดลวดทองแดงมอเตอร์ขาด</t>
  </si>
  <si>
    <t>ไฟไม่เข้า หน่วยความจำชั่วคราวเสื่อมสภาพ</t>
  </si>
  <si>
    <t>เบาะหลุด สนิมขึ้น</t>
  </si>
  <si>
    <t xml:space="preserve">ไม้อัดบวม </t>
  </si>
  <si>
    <t>ไม้อัดบวม ฝาปิดหลุด</t>
  </si>
  <si>
    <t>พื้นไม้อัดหลุด พังเสียหาย</t>
  </si>
  <si>
    <t>เบาะขาด ขาเก้าอี้ล้อหลุด</t>
  </si>
  <si>
    <t>เครื่องไม่ดูดกระดาษ</t>
  </si>
  <si>
    <t>เปิดไม่ติด</t>
  </si>
  <si>
    <t>เปิดไม่ติด จอมืด</t>
  </si>
  <si>
    <t>จอภาพเสีย</t>
  </si>
  <si>
    <t>ซูมค้าง</t>
  </si>
  <si>
    <t>แบตเสื่อม แบตไม่ผลิตจำหน่าย</t>
  </si>
  <si>
    <t>จอแสดงภาพเสีย</t>
  </si>
  <si>
    <t>หลอดสีเสื่อม</t>
  </si>
  <si>
    <t>ผุพัง</t>
  </si>
  <si>
    <t>คอมเพรสเซอร์เสีย</t>
  </si>
  <si>
    <t>คอมเพรสเซอร์เสีย/ไม่เย็น</t>
  </si>
  <si>
    <t>เมนบอร์ดเสีย</t>
  </si>
  <si>
    <t>ผุพัง เบาะหลุด สนิมขึ้น</t>
  </si>
  <si>
    <t>ผุพัง สนิมขึ้น</t>
  </si>
  <si>
    <t>กระดาษติด/ไม่ดูดกระดาษ</t>
  </si>
  <si>
    <t>แผงวงจรชอร์ต</t>
  </si>
  <si>
    <t>ไม่ดูดกระดาษ</t>
  </si>
  <si>
    <t>แผ่นเสื่อมสภาพ</t>
  </si>
  <si>
    <t>เบาะขาด ขาเก้าอี้หัก</t>
  </si>
  <si>
    <t>แผงวงจเสีย</t>
  </si>
  <si>
    <t>คอมเพรสเซอร์ไม่ทำงาน</t>
  </si>
  <si>
    <t>สายแพจอเสีย</t>
  </si>
  <si>
    <t>ไม่เก็บไฟ</t>
  </si>
  <si>
    <t>ไฟไม่เข้า</t>
  </si>
  <si>
    <t>มอเตอร์เสีย ไฟไม่เข้า</t>
  </si>
  <si>
    <t>ถังกรองน้ำแตก น้ำรั่ว</t>
  </si>
  <si>
    <t>แตกหัก ผุพัง</t>
  </si>
  <si>
    <t>ขดลวดลำโพงไหม้</t>
  </si>
  <si>
    <t>ขดลวดไมโครโฟนขาด</t>
  </si>
  <si>
    <t>แผงวงจรชำรุด</t>
  </si>
  <si>
    <t>หลอดภาพเสื่อม</t>
  </si>
  <si>
    <t>มอเตอร์ไหม้</t>
  </si>
  <si>
    <t>ทุ่นไหม้</t>
  </si>
  <si>
    <t>ชำรุดแตกหัก</t>
  </si>
  <si>
    <t>ชำรุด มอเตอร์พัง</t>
  </si>
  <si>
    <t>ผุพัง เบาะขาด พนักพิงหลุด</t>
  </si>
  <si>
    <t>ขาเก้าอี้หัก</t>
  </si>
  <si>
    <t>ล้อหลุด พนักพิงหลุด</t>
  </si>
  <si>
    <t>กระดาษติด</t>
  </si>
  <si>
    <t>เปิดไม่ติดหน้าจอมืด</t>
  </si>
  <si>
    <t>หัวพิมพ์เสีย</t>
  </si>
  <si>
    <t>เมนบอร์ดเสีย แรมเสื่อม</t>
  </si>
  <si>
    <t>จอพร่ามัว</t>
  </si>
  <si>
    <t>ขาเก้าอี้หัก ล้อหลุด</t>
  </si>
  <si>
    <t>ผุพัง ขึ้นสนิม</t>
  </si>
  <si>
    <t>แผงวงจรไหม้</t>
  </si>
  <si>
    <t>มอเตอร์ดูดตะกั่วเสีย</t>
  </si>
  <si>
    <t>ประเภท  : ครุภัณฑ์สำนักงาน</t>
  </si>
  <si>
    <t>ประเภท  : ครุภัณฑ์การศึกษา</t>
  </si>
  <si>
    <t>ประเภท  : ครุภัณฑ์โฆษณาและเผยแพร่</t>
  </si>
  <si>
    <t>ประเภท  : ครุภัณฑ์โรงงาน</t>
  </si>
  <si>
    <t>ประเภท  : ครุภัณฑ์คอมพิวเตอร์</t>
  </si>
  <si>
    <t>ประเภท  : วัสดุสำนักงาน</t>
  </si>
  <si>
    <t>ประเภท  : วัสดุการศึกษา</t>
  </si>
  <si>
    <t>ประเภท  : วัสดุโฆษณาและเผยแพร่</t>
  </si>
  <si>
    <t>ประเภท  : วัสดุงานบ้านงานครัว</t>
  </si>
  <si>
    <t>ประเภท  : วัสดุคอมพิวเตอร์</t>
  </si>
  <si>
    <t>เครื่องพิมพ์คอมพิวเตอร์เลเซอร์ ยี่ห้อ Samsung รุ่น ML 1640S/N : 3513BAFS800716P</t>
  </si>
  <si>
    <t>เครื่องพิมพ์คอมพิวเตอร์เลเซอร์  Samsung รุ่น ML 1640S/N : 145HBKCQC01173D</t>
  </si>
  <si>
    <t>คำชี้แจงข้อเท็จจริง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</si>
</sst>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d\ ดดดด\ bbbb"/>
    <numFmt numFmtId="188" formatCode="_-* #,##0_-;\-* #,##0_-;_-* &quot;-&quot;??_-;_-@_-"/>
  </numFmts>
  <fonts count="25" x14ac:knownFonts="1">
    <font>
      <sz val="14"/>
      <name val="CordiaUPC"/>
      <charset val="222"/>
    </font>
    <font>
      <b/>
      <sz val="13"/>
      <name val="Wingdings"/>
      <charset val="2"/>
    </font>
    <font>
      <sz val="14"/>
      <name val="CordiaUPC"/>
      <family val="2"/>
    </font>
    <font>
      <b/>
      <sz val="13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  <charset val="222"/>
    </font>
    <font>
      <b/>
      <sz val="13"/>
      <color theme="1"/>
      <name val="Wingdings"/>
      <charset val="2"/>
    </font>
    <font>
      <sz val="11.5"/>
      <name val="TH SarabunIT๙"/>
      <family val="2"/>
    </font>
    <font>
      <b/>
      <sz val="13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name val="TH SarabunIT๙"/>
      <family val="2"/>
    </font>
    <font>
      <sz val="13"/>
      <color theme="2" tint="-0.249977111117893"/>
      <name val="Wingdings"/>
      <charset val="2"/>
    </font>
    <font>
      <sz val="14"/>
      <color theme="2" tint="-0.249977111117893"/>
      <name val="Wingdings"/>
      <charset val="2"/>
    </font>
    <font>
      <sz val="12"/>
      <color theme="2" tint="-0.249977111117893"/>
      <name val="Wingdings"/>
      <charset val="2"/>
    </font>
    <font>
      <sz val="13"/>
      <color theme="1"/>
      <name val="Wingdings"/>
      <charset val="2"/>
    </font>
    <font>
      <sz val="13"/>
      <color theme="1"/>
      <name val="Wingdings 2"/>
      <family val="1"/>
      <charset val="2"/>
    </font>
    <font>
      <sz val="13"/>
      <name val="Wingdings"/>
      <charset val="2"/>
    </font>
    <font>
      <sz val="13"/>
      <name val="Wingdings 2"/>
      <family val="1"/>
      <charset val="2"/>
    </font>
    <font>
      <sz val="14"/>
      <name val="Wingdings"/>
      <charset val="2"/>
    </font>
    <font>
      <sz val="12"/>
      <name val="Wingdings"/>
      <charset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9">
    <xf numFmtId="0" fontId="0" fillId="0" borderId="0" xfId="0"/>
    <xf numFmtId="187" fontId="5" fillId="0" borderId="9" xfId="0" applyNumberFormat="1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top"/>
    </xf>
    <xf numFmtId="3" fontId="5" fillId="0" borderId="9" xfId="0" applyNumberFormat="1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16" fillId="0" borderId="9" xfId="0" applyFont="1" applyFill="1" applyBorder="1" applyAlignment="1">
      <alignment horizontal="center" vertical="top"/>
    </xf>
    <xf numFmtId="0" fontId="21" fillId="0" borderId="9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/>
    </xf>
    <xf numFmtId="1" fontId="5" fillId="0" borderId="9" xfId="0" applyNumberFormat="1" applyFont="1" applyFill="1" applyBorder="1" applyAlignment="1">
      <alignment horizontal="left" vertical="top"/>
    </xf>
    <xf numFmtId="0" fontId="4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vertical="top"/>
    </xf>
    <xf numFmtId="0" fontId="5" fillId="0" borderId="17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20" fillId="0" borderId="9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0" fontId="5" fillId="0" borderId="10" xfId="0" applyFont="1" applyFill="1" applyBorder="1" applyAlignment="1">
      <alignment vertical="top"/>
    </xf>
    <xf numFmtId="0" fontId="22" fillId="0" borderId="9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" fontId="5" fillId="0" borderId="9" xfId="0" applyNumberFormat="1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vertical="top"/>
    </xf>
    <xf numFmtId="0" fontId="4" fillId="0" borderId="17" xfId="0" applyFont="1" applyFill="1" applyBorder="1" applyAlignment="1">
      <alignment horizontal="left" vertical="top"/>
    </xf>
    <xf numFmtId="187" fontId="5" fillId="0" borderId="18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vertical="top"/>
    </xf>
    <xf numFmtId="0" fontId="5" fillId="0" borderId="19" xfId="0" applyFont="1" applyFill="1" applyBorder="1" applyAlignment="1">
      <alignment horizontal="left" vertical="top"/>
    </xf>
    <xf numFmtId="0" fontId="22" fillId="0" borderId="18" xfId="0" applyFont="1" applyFill="1" applyBorder="1" applyAlignment="1">
      <alignment vertical="top"/>
    </xf>
    <xf numFmtId="0" fontId="5" fillId="0" borderId="9" xfId="0" applyFont="1" applyFill="1" applyBorder="1" applyAlignment="1">
      <alignment horizontal="center" vertical="top"/>
    </xf>
    <xf numFmtId="4" fontId="5" fillId="0" borderId="18" xfId="0" applyNumberFormat="1" applyFont="1" applyFill="1" applyBorder="1" applyAlignment="1">
      <alignment horizontal="right" vertical="top"/>
    </xf>
    <xf numFmtId="187" fontId="5" fillId="0" borderId="12" xfId="0" applyNumberFormat="1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right" vertical="top"/>
    </xf>
    <xf numFmtId="0" fontId="5" fillId="0" borderId="12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9" xfId="0" applyFont="1" applyFill="1" applyBorder="1" applyAlignment="1">
      <alignment vertical="top" wrapText="1"/>
    </xf>
    <xf numFmtId="0" fontId="16" fillId="0" borderId="9" xfId="0" applyFont="1" applyFill="1" applyBorder="1" applyAlignment="1">
      <alignment vertical="top"/>
    </xf>
    <xf numFmtId="0" fontId="19" fillId="0" borderId="9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right" vertical="top"/>
    </xf>
    <xf numFmtId="3" fontId="5" fillId="0" borderId="9" xfId="0" applyNumberFormat="1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right" vertical="top"/>
    </xf>
    <xf numFmtId="3" fontId="5" fillId="0" borderId="9" xfId="0" applyNumberFormat="1" applyFont="1" applyFill="1" applyBorder="1" applyAlignment="1">
      <alignment horizontal="center" vertical="top"/>
    </xf>
    <xf numFmtId="0" fontId="18" fillId="0" borderId="9" xfId="0" applyFont="1" applyFill="1" applyBorder="1" applyAlignment="1">
      <alignment vertical="top"/>
    </xf>
    <xf numFmtId="16" fontId="5" fillId="0" borderId="9" xfId="0" applyNumberFormat="1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vertical="top"/>
    </xf>
    <xf numFmtId="187" fontId="10" fillId="0" borderId="9" xfId="0" applyNumberFormat="1" applyFont="1" applyFill="1" applyBorder="1" applyAlignment="1">
      <alignment horizontal="left" vertical="top"/>
    </xf>
    <xf numFmtId="0" fontId="10" fillId="0" borderId="9" xfId="0" applyFont="1" applyFill="1" applyBorder="1" applyAlignment="1">
      <alignment vertical="top"/>
    </xf>
    <xf numFmtId="0" fontId="10" fillId="0" borderId="9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/>
    </xf>
    <xf numFmtId="0" fontId="10" fillId="0" borderId="11" xfId="0" applyFont="1" applyFill="1" applyBorder="1" applyAlignment="1">
      <alignment horizontal="left" vertical="top"/>
    </xf>
    <xf numFmtId="3" fontId="10" fillId="0" borderId="9" xfId="0" applyNumberFormat="1" applyFont="1" applyFill="1" applyBorder="1" applyAlignment="1">
      <alignment horizontal="center" vertical="top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21" fillId="0" borderId="9" xfId="0" applyFont="1" applyFill="1" applyBorder="1" applyAlignment="1">
      <alignment vertical="top"/>
    </xf>
    <xf numFmtId="14" fontId="5" fillId="0" borderId="9" xfId="0" applyNumberFormat="1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center" vertical="top"/>
    </xf>
    <xf numFmtId="187" fontId="6" fillId="0" borderId="9" xfId="0" applyNumberFormat="1" applyFont="1" applyFill="1" applyBorder="1" applyAlignment="1">
      <alignment horizontal="left" vertical="top"/>
    </xf>
    <xf numFmtId="0" fontId="6" fillId="0" borderId="9" xfId="0" applyFont="1" applyFill="1" applyBorder="1" applyAlignment="1">
      <alignment vertical="top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top"/>
    </xf>
    <xf numFmtId="3" fontId="6" fillId="0" borderId="9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top"/>
    </xf>
    <xf numFmtId="1" fontId="4" fillId="0" borderId="9" xfId="0" applyNumberFormat="1" applyFont="1" applyFill="1" applyBorder="1" applyAlignment="1">
      <alignment horizontal="left" vertical="top"/>
    </xf>
    <xf numFmtId="0" fontId="5" fillId="0" borderId="11" xfId="0" applyFont="1" applyFill="1" applyBorder="1" applyAlignment="1">
      <alignment vertical="top"/>
    </xf>
    <xf numFmtId="0" fontId="23" fillId="0" borderId="9" xfId="0" applyFont="1" applyFill="1" applyBorder="1" applyAlignment="1">
      <alignment vertical="top"/>
    </xf>
    <xf numFmtId="0" fontId="24" fillId="0" borderId="9" xfId="0" applyFont="1" applyFill="1" applyBorder="1" applyAlignment="1">
      <alignment vertical="top"/>
    </xf>
    <xf numFmtId="1" fontId="6" fillId="0" borderId="9" xfId="0" applyNumberFormat="1" applyFont="1" applyFill="1" applyBorder="1" applyAlignment="1">
      <alignment horizontal="left" vertical="top"/>
    </xf>
    <xf numFmtId="1" fontId="14" fillId="0" borderId="9" xfId="0" quotePrefix="1" applyNumberFormat="1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left" vertical="top"/>
    </xf>
    <xf numFmtId="0" fontId="7" fillId="0" borderId="0" xfId="0" applyFont="1" applyFill="1" applyAlignment="1">
      <alignment horizontal="center"/>
    </xf>
    <xf numFmtId="0" fontId="17" fillId="0" borderId="9" xfId="0" applyFont="1" applyFill="1" applyBorder="1" applyAlignment="1">
      <alignment horizontal="center" vertical="top"/>
    </xf>
    <xf numFmtId="188" fontId="5" fillId="0" borderId="9" xfId="1" applyNumberFormat="1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5" fillId="0" borderId="9" xfId="0" quotePrefix="1" applyFont="1" applyFill="1" applyBorder="1" applyAlignment="1">
      <alignment horizontal="left" vertical="top"/>
    </xf>
    <xf numFmtId="0" fontId="7" fillId="0" borderId="9" xfId="0" quotePrefix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5" fillId="0" borderId="18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5" fillId="0" borderId="18" xfId="0" applyFont="1" applyFill="1" applyBorder="1" applyAlignment="1">
      <alignment vertical="top" wrapText="1"/>
    </xf>
    <xf numFmtId="0" fontId="15" fillId="0" borderId="1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1" fontId="5" fillId="0" borderId="18" xfId="0" applyNumberFormat="1" applyFont="1" applyFill="1" applyBorder="1" applyAlignment="1">
      <alignment horizontal="left" vertical="top"/>
    </xf>
    <xf numFmtId="0" fontId="7" fillId="0" borderId="18" xfId="0" applyFont="1" applyFill="1" applyBorder="1" applyAlignment="1">
      <alignment vertical="top"/>
    </xf>
    <xf numFmtId="187" fontId="10" fillId="0" borderId="18" xfId="0" applyNumberFormat="1" applyFont="1" applyFill="1" applyBorder="1" applyAlignment="1">
      <alignment horizontal="left" vertical="top"/>
    </xf>
    <xf numFmtId="0" fontId="10" fillId="0" borderId="18" xfId="0" applyFont="1" applyFill="1" applyBorder="1" applyAlignment="1">
      <alignment vertical="top"/>
    </xf>
    <xf numFmtId="0" fontId="10" fillId="0" borderId="18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0" fillId="0" borderId="22" xfId="0" applyFont="1" applyFill="1" applyBorder="1" applyAlignment="1">
      <alignment vertical="top"/>
    </xf>
    <xf numFmtId="0" fontId="10" fillId="0" borderId="23" xfId="0" applyFont="1" applyFill="1" applyBorder="1" applyAlignment="1">
      <alignment horizontal="left" vertical="top"/>
    </xf>
    <xf numFmtId="3" fontId="10" fillId="0" borderId="24" xfId="0" applyNumberFormat="1" applyFont="1" applyFill="1" applyBorder="1" applyAlignment="1">
      <alignment horizontal="center" vertical="top"/>
    </xf>
    <xf numFmtId="0" fontId="10" fillId="0" borderId="24" xfId="0" applyFont="1" applyFill="1" applyBorder="1" applyAlignment="1">
      <alignment vertical="top"/>
    </xf>
    <xf numFmtId="0" fontId="16" fillId="0" borderId="24" xfId="0" applyFont="1" applyFill="1" applyBorder="1" applyAlignment="1">
      <alignment vertical="top"/>
    </xf>
    <xf numFmtId="0" fontId="19" fillId="0" borderId="24" xfId="0" applyFont="1" applyFill="1" applyBorder="1" applyAlignment="1">
      <alignment horizontal="center" vertical="top"/>
    </xf>
    <xf numFmtId="0" fontId="16" fillId="0" borderId="24" xfId="0" applyFont="1" applyFill="1" applyBorder="1" applyAlignment="1">
      <alignment horizontal="center" vertical="top"/>
    </xf>
    <xf numFmtId="0" fontId="5" fillId="0" borderId="22" xfId="0" applyFont="1" applyFill="1" applyBorder="1" applyAlignment="1">
      <alignment horizontal="right" vertical="top"/>
    </xf>
    <xf numFmtId="0" fontId="5" fillId="0" borderId="23" xfId="0" applyFont="1" applyFill="1" applyBorder="1" applyAlignment="1">
      <alignment horizontal="left" vertical="top"/>
    </xf>
    <xf numFmtId="0" fontId="21" fillId="0" borderId="24" xfId="0" applyFont="1" applyFill="1" applyBorder="1" applyAlignment="1">
      <alignment horizontal="center" vertical="top"/>
    </xf>
    <xf numFmtId="0" fontId="5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3" fontId="5" fillId="0" borderId="24" xfId="0" applyNumberFormat="1" applyFont="1" applyFill="1" applyBorder="1" applyAlignment="1">
      <alignment horizontal="right" vertical="top"/>
    </xf>
    <xf numFmtId="0" fontId="7" fillId="0" borderId="24" xfId="0" applyFont="1" applyFill="1" applyBorder="1" applyAlignment="1">
      <alignment vertical="top"/>
    </xf>
    <xf numFmtId="0" fontId="5" fillId="0" borderId="24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187" fontId="5" fillId="0" borderId="0" xfId="0" applyNumberFormat="1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8" fillId="0" borderId="1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 vertical="top"/>
    </xf>
    <xf numFmtId="0" fontId="5" fillId="0" borderId="25" xfId="0" applyFont="1" applyFill="1" applyBorder="1" applyAlignment="1">
      <alignment vertical="top"/>
    </xf>
    <xf numFmtId="0" fontId="5" fillId="0" borderId="25" xfId="0" applyFont="1" applyFill="1" applyBorder="1" applyAlignment="1">
      <alignment horizontal="left" vertical="top"/>
    </xf>
    <xf numFmtId="0" fontId="7" fillId="0" borderId="12" xfId="0" quotePrefix="1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center" vertical="top"/>
    </xf>
    <xf numFmtId="188" fontId="5" fillId="0" borderId="24" xfId="1" applyNumberFormat="1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/>
    </xf>
    <xf numFmtId="0" fontId="5" fillId="0" borderId="27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/>
    </xf>
    <xf numFmtId="188" fontId="5" fillId="0" borderId="26" xfId="1" applyNumberFormat="1" applyFont="1" applyFill="1" applyBorder="1" applyAlignment="1">
      <alignment horizontal="left" vertical="top"/>
    </xf>
    <xf numFmtId="0" fontId="3" fillId="0" borderId="26" xfId="0" applyFont="1" applyFill="1" applyBorder="1" applyAlignment="1">
      <alignment horizontal="left" vertical="top"/>
    </xf>
    <xf numFmtId="3" fontId="5" fillId="0" borderId="24" xfId="0" applyNumberFormat="1" applyFont="1" applyFill="1" applyBorder="1" applyAlignment="1">
      <alignment horizontal="left" vertical="top"/>
    </xf>
    <xf numFmtId="3" fontId="5" fillId="0" borderId="26" xfId="0" applyNumberFormat="1" applyFont="1" applyFill="1" applyBorder="1" applyAlignment="1">
      <alignment horizontal="left" vertical="top"/>
    </xf>
    <xf numFmtId="0" fontId="10" fillId="0" borderId="27" xfId="0" applyFont="1" applyFill="1" applyBorder="1" applyAlignment="1">
      <alignment vertical="top"/>
    </xf>
    <xf numFmtId="0" fontId="10" fillId="0" borderId="28" xfId="0" applyFont="1" applyFill="1" applyBorder="1" applyAlignment="1">
      <alignment horizontal="left" vertical="top"/>
    </xf>
    <xf numFmtId="3" fontId="10" fillId="0" borderId="26" xfId="0" applyNumberFormat="1" applyFont="1" applyFill="1" applyBorder="1" applyAlignment="1">
      <alignment horizontal="center" vertical="top"/>
    </xf>
    <xf numFmtId="0" fontId="10" fillId="0" borderId="26" xfId="0" applyFont="1" applyFill="1" applyBorder="1" applyAlignment="1">
      <alignment vertical="top"/>
    </xf>
    <xf numFmtId="0" fontId="5" fillId="0" borderId="26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right" vertical="top"/>
    </xf>
    <xf numFmtId="3" fontId="5" fillId="0" borderId="26" xfId="0" applyNumberFormat="1" applyFont="1" applyFill="1" applyBorder="1" applyAlignment="1">
      <alignment horizontal="center" vertical="top"/>
    </xf>
    <xf numFmtId="0" fontId="4" fillId="0" borderId="26" xfId="0" applyFont="1" applyFill="1" applyBorder="1" applyAlignment="1">
      <alignment vertical="top"/>
    </xf>
    <xf numFmtId="0" fontId="3" fillId="0" borderId="26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vertical="top"/>
    </xf>
    <xf numFmtId="0" fontId="5" fillId="0" borderId="28" xfId="0" applyFont="1" applyFill="1" applyBorder="1" applyAlignment="1">
      <alignment vertical="top"/>
    </xf>
    <xf numFmtId="3" fontId="5" fillId="0" borderId="26" xfId="0" applyNumberFormat="1" applyFont="1" applyFill="1" applyBorder="1" applyAlignment="1">
      <alignment horizontal="right" vertical="top"/>
    </xf>
    <xf numFmtId="0" fontId="7" fillId="0" borderId="26" xfId="0" applyFont="1" applyFill="1" applyBorder="1" applyAlignment="1">
      <alignment vertical="top"/>
    </xf>
    <xf numFmtId="0" fontId="5" fillId="0" borderId="26" xfId="0" applyFont="1" applyFill="1" applyBorder="1" applyAlignment="1">
      <alignment vertical="top"/>
    </xf>
    <xf numFmtId="0" fontId="7" fillId="0" borderId="3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vertical="top"/>
    </xf>
    <xf numFmtId="0" fontId="5" fillId="0" borderId="34" xfId="0" applyFont="1" applyFill="1" applyBorder="1" applyAlignment="1">
      <alignment horizontal="left" vertical="top"/>
    </xf>
    <xf numFmtId="0" fontId="5" fillId="0" borderId="34" xfId="0" applyFont="1" applyFill="1" applyBorder="1" applyAlignment="1">
      <alignment vertical="top"/>
    </xf>
    <xf numFmtId="0" fontId="5" fillId="0" borderId="15" xfId="0" applyFont="1" applyFill="1" applyBorder="1" applyAlignment="1">
      <alignment horizontal="center" vertical="top"/>
    </xf>
    <xf numFmtId="4" fontId="5" fillId="0" borderId="15" xfId="0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vertical="top"/>
    </xf>
    <xf numFmtId="4" fontId="5" fillId="0" borderId="32" xfId="0" applyNumberFormat="1" applyFont="1" applyFill="1" applyBorder="1" applyAlignment="1">
      <alignment horizontal="right" indent="1"/>
    </xf>
    <xf numFmtId="0" fontId="3" fillId="0" borderId="3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1"/>
  <sheetViews>
    <sheetView view="pageBreakPreview" topLeftCell="A31" zoomScaleSheetLayoutView="100" workbookViewId="0">
      <selection activeCell="C63" sqref="C63"/>
    </sheetView>
  </sheetViews>
  <sheetFormatPr defaultRowHeight="21" customHeight="1" x14ac:dyDescent="0.25"/>
  <cols>
    <col min="1" max="1" width="16.140625" style="69" customWidth="1"/>
    <col min="2" max="2" width="17.5703125" style="69" customWidth="1"/>
    <col min="3" max="3" width="61" style="69" customWidth="1"/>
    <col min="4" max="4" width="3.7109375" style="69" customWidth="1"/>
    <col min="5" max="5" width="7.85546875" style="68" customWidth="1"/>
    <col min="6" max="6" width="11.140625" style="69" hidden="1" customWidth="1"/>
    <col min="7" max="7" width="8.7109375" style="69" hidden="1" customWidth="1"/>
    <col min="8" max="8" width="51.28515625" style="69" hidden="1" customWidth="1"/>
    <col min="9" max="9" width="23.85546875" style="69" hidden="1" customWidth="1"/>
    <col min="10" max="10" width="6.85546875" style="69" customWidth="1"/>
    <col min="11" max="11" width="18.42578125" style="14" hidden="1" customWidth="1"/>
    <col min="12" max="12" width="7.28515625" style="68" customWidth="1"/>
    <col min="13" max="13" width="0.7109375" style="179" customWidth="1"/>
    <col min="14" max="14" width="9.140625" style="69" customWidth="1"/>
    <col min="15" max="15" width="0.42578125" style="69" customWidth="1"/>
    <col min="16" max="16" width="6.140625" style="69" hidden="1" customWidth="1"/>
    <col min="17" max="19" width="9.140625" style="69" hidden="1" customWidth="1"/>
    <col min="20" max="23" width="0" style="69" hidden="1" customWidth="1"/>
    <col min="24" max="254" width="9.140625" style="69"/>
    <col min="255" max="255" width="15.28515625" style="69" bestFit="1" customWidth="1"/>
    <col min="256" max="256" width="16.42578125" style="69" bestFit="1" customWidth="1"/>
    <col min="257" max="257" width="61" style="69" customWidth="1"/>
    <col min="258" max="258" width="3.7109375" style="69" customWidth="1"/>
    <col min="259" max="259" width="6.28515625" style="69" customWidth="1"/>
    <col min="260" max="260" width="0" style="69" hidden="1" customWidth="1"/>
    <col min="261" max="261" width="17" style="69" customWidth="1"/>
    <col min="262" max="262" width="0" style="69" hidden="1" customWidth="1"/>
    <col min="263" max="263" width="8.140625" style="69" customWidth="1"/>
    <col min="264" max="265" width="0" style="69" hidden="1" customWidth="1"/>
    <col min="266" max="266" width="7.7109375" style="69" customWidth="1"/>
    <col min="267" max="267" width="19.7109375" style="69" customWidth="1"/>
    <col min="268" max="268" width="21.42578125" style="69" customWidth="1"/>
    <col min="269" max="271" width="0" style="69" hidden="1" customWidth="1"/>
    <col min="272" max="272" width="6.140625" style="69" customWidth="1"/>
    <col min="273" max="510" width="9.140625" style="69"/>
    <col min="511" max="511" width="15.28515625" style="69" bestFit="1" customWidth="1"/>
    <col min="512" max="512" width="16.42578125" style="69" bestFit="1" customWidth="1"/>
    <col min="513" max="513" width="61" style="69" customWidth="1"/>
    <col min="514" max="514" width="3.7109375" style="69" customWidth="1"/>
    <col min="515" max="515" width="6.28515625" style="69" customWidth="1"/>
    <col min="516" max="516" width="0" style="69" hidden="1" customWidth="1"/>
    <col min="517" max="517" width="17" style="69" customWidth="1"/>
    <col min="518" max="518" width="0" style="69" hidden="1" customWidth="1"/>
    <col min="519" max="519" width="8.140625" style="69" customWidth="1"/>
    <col min="520" max="521" width="0" style="69" hidden="1" customWidth="1"/>
    <col min="522" max="522" width="7.7109375" style="69" customWidth="1"/>
    <col min="523" max="523" width="19.7109375" style="69" customWidth="1"/>
    <col min="524" max="524" width="21.42578125" style="69" customWidth="1"/>
    <col min="525" max="527" width="0" style="69" hidden="1" customWidth="1"/>
    <col min="528" max="528" width="6.140625" style="69" customWidth="1"/>
    <col min="529" max="766" width="9.140625" style="69"/>
    <col min="767" max="767" width="15.28515625" style="69" bestFit="1" customWidth="1"/>
    <col min="768" max="768" width="16.42578125" style="69" bestFit="1" customWidth="1"/>
    <col min="769" max="769" width="61" style="69" customWidth="1"/>
    <col min="770" max="770" width="3.7109375" style="69" customWidth="1"/>
    <col min="771" max="771" width="6.28515625" style="69" customWidth="1"/>
    <col min="772" max="772" width="0" style="69" hidden="1" customWidth="1"/>
    <col min="773" max="773" width="17" style="69" customWidth="1"/>
    <col min="774" max="774" width="0" style="69" hidden="1" customWidth="1"/>
    <col min="775" max="775" width="8.140625" style="69" customWidth="1"/>
    <col min="776" max="777" width="0" style="69" hidden="1" customWidth="1"/>
    <col min="778" max="778" width="7.7109375" style="69" customWidth="1"/>
    <col min="779" max="779" width="19.7109375" style="69" customWidth="1"/>
    <col min="780" max="780" width="21.42578125" style="69" customWidth="1"/>
    <col min="781" max="783" width="0" style="69" hidden="1" customWidth="1"/>
    <col min="784" max="784" width="6.140625" style="69" customWidth="1"/>
    <col min="785" max="1022" width="9.140625" style="69"/>
    <col min="1023" max="1023" width="15.28515625" style="69" bestFit="1" customWidth="1"/>
    <col min="1024" max="1024" width="16.42578125" style="69" bestFit="1" customWidth="1"/>
    <col min="1025" max="1025" width="61" style="69" customWidth="1"/>
    <col min="1026" max="1026" width="3.7109375" style="69" customWidth="1"/>
    <col min="1027" max="1027" width="6.28515625" style="69" customWidth="1"/>
    <col min="1028" max="1028" width="0" style="69" hidden="1" customWidth="1"/>
    <col min="1029" max="1029" width="17" style="69" customWidth="1"/>
    <col min="1030" max="1030" width="0" style="69" hidden="1" customWidth="1"/>
    <col min="1031" max="1031" width="8.140625" style="69" customWidth="1"/>
    <col min="1032" max="1033" width="0" style="69" hidden="1" customWidth="1"/>
    <col min="1034" max="1034" width="7.7109375" style="69" customWidth="1"/>
    <col min="1035" max="1035" width="19.7109375" style="69" customWidth="1"/>
    <col min="1036" max="1036" width="21.42578125" style="69" customWidth="1"/>
    <col min="1037" max="1039" width="0" style="69" hidden="1" customWidth="1"/>
    <col min="1040" max="1040" width="6.140625" style="69" customWidth="1"/>
    <col min="1041" max="1278" width="9.140625" style="69"/>
    <col min="1279" max="1279" width="15.28515625" style="69" bestFit="1" customWidth="1"/>
    <col min="1280" max="1280" width="16.42578125" style="69" bestFit="1" customWidth="1"/>
    <col min="1281" max="1281" width="61" style="69" customWidth="1"/>
    <col min="1282" max="1282" width="3.7109375" style="69" customWidth="1"/>
    <col min="1283" max="1283" width="6.28515625" style="69" customWidth="1"/>
    <col min="1284" max="1284" width="0" style="69" hidden="1" customWidth="1"/>
    <col min="1285" max="1285" width="17" style="69" customWidth="1"/>
    <col min="1286" max="1286" width="0" style="69" hidden="1" customWidth="1"/>
    <col min="1287" max="1287" width="8.140625" style="69" customWidth="1"/>
    <col min="1288" max="1289" width="0" style="69" hidden="1" customWidth="1"/>
    <col min="1290" max="1290" width="7.7109375" style="69" customWidth="1"/>
    <col min="1291" max="1291" width="19.7109375" style="69" customWidth="1"/>
    <col min="1292" max="1292" width="21.42578125" style="69" customWidth="1"/>
    <col min="1293" max="1295" width="0" style="69" hidden="1" customWidth="1"/>
    <col min="1296" max="1296" width="6.140625" style="69" customWidth="1"/>
    <col min="1297" max="1534" width="9.140625" style="69"/>
    <col min="1535" max="1535" width="15.28515625" style="69" bestFit="1" customWidth="1"/>
    <col min="1536" max="1536" width="16.42578125" style="69" bestFit="1" customWidth="1"/>
    <col min="1537" max="1537" width="61" style="69" customWidth="1"/>
    <col min="1538" max="1538" width="3.7109375" style="69" customWidth="1"/>
    <col min="1539" max="1539" width="6.28515625" style="69" customWidth="1"/>
    <col min="1540" max="1540" width="0" style="69" hidden="1" customWidth="1"/>
    <col min="1541" max="1541" width="17" style="69" customWidth="1"/>
    <col min="1542" max="1542" width="0" style="69" hidden="1" customWidth="1"/>
    <col min="1543" max="1543" width="8.140625" style="69" customWidth="1"/>
    <col min="1544" max="1545" width="0" style="69" hidden="1" customWidth="1"/>
    <col min="1546" max="1546" width="7.7109375" style="69" customWidth="1"/>
    <col min="1547" max="1547" width="19.7109375" style="69" customWidth="1"/>
    <col min="1548" max="1548" width="21.42578125" style="69" customWidth="1"/>
    <col min="1549" max="1551" width="0" style="69" hidden="1" customWidth="1"/>
    <col min="1552" max="1552" width="6.140625" style="69" customWidth="1"/>
    <col min="1553" max="1790" width="9.140625" style="69"/>
    <col min="1791" max="1791" width="15.28515625" style="69" bestFit="1" customWidth="1"/>
    <col min="1792" max="1792" width="16.42578125" style="69" bestFit="1" customWidth="1"/>
    <col min="1793" max="1793" width="61" style="69" customWidth="1"/>
    <col min="1794" max="1794" width="3.7109375" style="69" customWidth="1"/>
    <col min="1795" max="1795" width="6.28515625" style="69" customWidth="1"/>
    <col min="1796" max="1796" width="0" style="69" hidden="1" customWidth="1"/>
    <col min="1797" max="1797" width="17" style="69" customWidth="1"/>
    <col min="1798" max="1798" width="0" style="69" hidden="1" customWidth="1"/>
    <col min="1799" max="1799" width="8.140625" style="69" customWidth="1"/>
    <col min="1800" max="1801" width="0" style="69" hidden="1" customWidth="1"/>
    <col min="1802" max="1802" width="7.7109375" style="69" customWidth="1"/>
    <col min="1803" max="1803" width="19.7109375" style="69" customWidth="1"/>
    <col min="1804" max="1804" width="21.42578125" style="69" customWidth="1"/>
    <col min="1805" max="1807" width="0" style="69" hidden="1" customWidth="1"/>
    <col min="1808" max="1808" width="6.140625" style="69" customWidth="1"/>
    <col min="1809" max="2046" width="9.140625" style="69"/>
    <col min="2047" max="2047" width="15.28515625" style="69" bestFit="1" customWidth="1"/>
    <col min="2048" max="2048" width="16.42578125" style="69" bestFit="1" customWidth="1"/>
    <col min="2049" max="2049" width="61" style="69" customWidth="1"/>
    <col min="2050" max="2050" width="3.7109375" style="69" customWidth="1"/>
    <col min="2051" max="2051" width="6.28515625" style="69" customWidth="1"/>
    <col min="2052" max="2052" width="0" style="69" hidden="1" customWidth="1"/>
    <col min="2053" max="2053" width="17" style="69" customWidth="1"/>
    <col min="2054" max="2054" width="0" style="69" hidden="1" customWidth="1"/>
    <col min="2055" max="2055" width="8.140625" style="69" customWidth="1"/>
    <col min="2056" max="2057" width="0" style="69" hidden="1" customWidth="1"/>
    <col min="2058" max="2058" width="7.7109375" style="69" customWidth="1"/>
    <col min="2059" max="2059" width="19.7109375" style="69" customWidth="1"/>
    <col min="2060" max="2060" width="21.42578125" style="69" customWidth="1"/>
    <col min="2061" max="2063" width="0" style="69" hidden="1" customWidth="1"/>
    <col min="2064" max="2064" width="6.140625" style="69" customWidth="1"/>
    <col min="2065" max="2302" width="9.140625" style="69"/>
    <col min="2303" max="2303" width="15.28515625" style="69" bestFit="1" customWidth="1"/>
    <col min="2304" max="2304" width="16.42578125" style="69" bestFit="1" customWidth="1"/>
    <col min="2305" max="2305" width="61" style="69" customWidth="1"/>
    <col min="2306" max="2306" width="3.7109375" style="69" customWidth="1"/>
    <col min="2307" max="2307" width="6.28515625" style="69" customWidth="1"/>
    <col min="2308" max="2308" width="0" style="69" hidden="1" customWidth="1"/>
    <col min="2309" max="2309" width="17" style="69" customWidth="1"/>
    <col min="2310" max="2310" width="0" style="69" hidden="1" customWidth="1"/>
    <col min="2311" max="2311" width="8.140625" style="69" customWidth="1"/>
    <col min="2312" max="2313" width="0" style="69" hidden="1" customWidth="1"/>
    <col min="2314" max="2314" width="7.7109375" style="69" customWidth="1"/>
    <col min="2315" max="2315" width="19.7109375" style="69" customWidth="1"/>
    <col min="2316" max="2316" width="21.42578125" style="69" customWidth="1"/>
    <col min="2317" max="2319" width="0" style="69" hidden="1" customWidth="1"/>
    <col min="2320" max="2320" width="6.140625" style="69" customWidth="1"/>
    <col min="2321" max="2558" width="9.140625" style="69"/>
    <col min="2559" max="2559" width="15.28515625" style="69" bestFit="1" customWidth="1"/>
    <col min="2560" max="2560" width="16.42578125" style="69" bestFit="1" customWidth="1"/>
    <col min="2561" max="2561" width="61" style="69" customWidth="1"/>
    <col min="2562" max="2562" width="3.7109375" style="69" customWidth="1"/>
    <col min="2563" max="2563" width="6.28515625" style="69" customWidth="1"/>
    <col min="2564" max="2564" width="0" style="69" hidden="1" customWidth="1"/>
    <col min="2565" max="2565" width="17" style="69" customWidth="1"/>
    <col min="2566" max="2566" width="0" style="69" hidden="1" customWidth="1"/>
    <col min="2567" max="2567" width="8.140625" style="69" customWidth="1"/>
    <col min="2568" max="2569" width="0" style="69" hidden="1" customWidth="1"/>
    <col min="2570" max="2570" width="7.7109375" style="69" customWidth="1"/>
    <col min="2571" max="2571" width="19.7109375" style="69" customWidth="1"/>
    <col min="2572" max="2572" width="21.42578125" style="69" customWidth="1"/>
    <col min="2573" max="2575" width="0" style="69" hidden="1" customWidth="1"/>
    <col min="2576" max="2576" width="6.140625" style="69" customWidth="1"/>
    <col min="2577" max="2814" width="9.140625" style="69"/>
    <col min="2815" max="2815" width="15.28515625" style="69" bestFit="1" customWidth="1"/>
    <col min="2816" max="2816" width="16.42578125" style="69" bestFit="1" customWidth="1"/>
    <col min="2817" max="2817" width="61" style="69" customWidth="1"/>
    <col min="2818" max="2818" width="3.7109375" style="69" customWidth="1"/>
    <col min="2819" max="2819" width="6.28515625" style="69" customWidth="1"/>
    <col min="2820" max="2820" width="0" style="69" hidden="1" customWidth="1"/>
    <col min="2821" max="2821" width="17" style="69" customWidth="1"/>
    <col min="2822" max="2822" width="0" style="69" hidden="1" customWidth="1"/>
    <col min="2823" max="2823" width="8.140625" style="69" customWidth="1"/>
    <col min="2824" max="2825" width="0" style="69" hidden="1" customWidth="1"/>
    <col min="2826" max="2826" width="7.7109375" style="69" customWidth="1"/>
    <col min="2827" max="2827" width="19.7109375" style="69" customWidth="1"/>
    <col min="2828" max="2828" width="21.42578125" style="69" customWidth="1"/>
    <col min="2829" max="2831" width="0" style="69" hidden="1" customWidth="1"/>
    <col min="2832" max="2832" width="6.140625" style="69" customWidth="1"/>
    <col min="2833" max="3070" width="9.140625" style="69"/>
    <col min="3071" max="3071" width="15.28515625" style="69" bestFit="1" customWidth="1"/>
    <col min="3072" max="3072" width="16.42578125" style="69" bestFit="1" customWidth="1"/>
    <col min="3073" max="3073" width="61" style="69" customWidth="1"/>
    <col min="3074" max="3074" width="3.7109375" style="69" customWidth="1"/>
    <col min="3075" max="3075" width="6.28515625" style="69" customWidth="1"/>
    <col min="3076" max="3076" width="0" style="69" hidden="1" customWidth="1"/>
    <col min="3077" max="3077" width="17" style="69" customWidth="1"/>
    <col min="3078" max="3078" width="0" style="69" hidden="1" customWidth="1"/>
    <col min="3079" max="3079" width="8.140625" style="69" customWidth="1"/>
    <col min="3080" max="3081" width="0" style="69" hidden="1" customWidth="1"/>
    <col min="3082" max="3082" width="7.7109375" style="69" customWidth="1"/>
    <col min="3083" max="3083" width="19.7109375" style="69" customWidth="1"/>
    <col min="3084" max="3084" width="21.42578125" style="69" customWidth="1"/>
    <col min="3085" max="3087" width="0" style="69" hidden="1" customWidth="1"/>
    <col min="3088" max="3088" width="6.140625" style="69" customWidth="1"/>
    <col min="3089" max="3326" width="9.140625" style="69"/>
    <col min="3327" max="3327" width="15.28515625" style="69" bestFit="1" customWidth="1"/>
    <col min="3328" max="3328" width="16.42578125" style="69" bestFit="1" customWidth="1"/>
    <col min="3329" max="3329" width="61" style="69" customWidth="1"/>
    <col min="3330" max="3330" width="3.7109375" style="69" customWidth="1"/>
    <col min="3331" max="3331" width="6.28515625" style="69" customWidth="1"/>
    <col min="3332" max="3332" width="0" style="69" hidden="1" customWidth="1"/>
    <col min="3333" max="3333" width="17" style="69" customWidth="1"/>
    <col min="3334" max="3334" width="0" style="69" hidden="1" customWidth="1"/>
    <col min="3335" max="3335" width="8.140625" style="69" customWidth="1"/>
    <col min="3336" max="3337" width="0" style="69" hidden="1" customWidth="1"/>
    <col min="3338" max="3338" width="7.7109375" style="69" customWidth="1"/>
    <col min="3339" max="3339" width="19.7109375" style="69" customWidth="1"/>
    <col min="3340" max="3340" width="21.42578125" style="69" customWidth="1"/>
    <col min="3341" max="3343" width="0" style="69" hidden="1" customWidth="1"/>
    <col min="3344" max="3344" width="6.140625" style="69" customWidth="1"/>
    <col min="3345" max="3582" width="9.140625" style="69"/>
    <col min="3583" max="3583" width="15.28515625" style="69" bestFit="1" customWidth="1"/>
    <col min="3584" max="3584" width="16.42578125" style="69" bestFit="1" customWidth="1"/>
    <col min="3585" max="3585" width="61" style="69" customWidth="1"/>
    <col min="3586" max="3586" width="3.7109375" style="69" customWidth="1"/>
    <col min="3587" max="3587" width="6.28515625" style="69" customWidth="1"/>
    <col min="3588" max="3588" width="0" style="69" hidden="1" customWidth="1"/>
    <col min="3589" max="3589" width="17" style="69" customWidth="1"/>
    <col min="3590" max="3590" width="0" style="69" hidden="1" customWidth="1"/>
    <col min="3591" max="3591" width="8.140625" style="69" customWidth="1"/>
    <col min="3592" max="3593" width="0" style="69" hidden="1" customWidth="1"/>
    <col min="3594" max="3594" width="7.7109375" style="69" customWidth="1"/>
    <col min="3595" max="3595" width="19.7109375" style="69" customWidth="1"/>
    <col min="3596" max="3596" width="21.42578125" style="69" customWidth="1"/>
    <col min="3597" max="3599" width="0" style="69" hidden="1" customWidth="1"/>
    <col min="3600" max="3600" width="6.140625" style="69" customWidth="1"/>
    <col min="3601" max="3838" width="9.140625" style="69"/>
    <col min="3839" max="3839" width="15.28515625" style="69" bestFit="1" customWidth="1"/>
    <col min="3840" max="3840" width="16.42578125" style="69" bestFit="1" customWidth="1"/>
    <col min="3841" max="3841" width="61" style="69" customWidth="1"/>
    <col min="3842" max="3842" width="3.7109375" style="69" customWidth="1"/>
    <col min="3843" max="3843" width="6.28515625" style="69" customWidth="1"/>
    <col min="3844" max="3844" width="0" style="69" hidden="1" customWidth="1"/>
    <col min="3845" max="3845" width="17" style="69" customWidth="1"/>
    <col min="3846" max="3846" width="0" style="69" hidden="1" customWidth="1"/>
    <col min="3847" max="3847" width="8.140625" style="69" customWidth="1"/>
    <col min="3848" max="3849" width="0" style="69" hidden="1" customWidth="1"/>
    <col min="3850" max="3850" width="7.7109375" style="69" customWidth="1"/>
    <col min="3851" max="3851" width="19.7109375" style="69" customWidth="1"/>
    <col min="3852" max="3852" width="21.42578125" style="69" customWidth="1"/>
    <col min="3853" max="3855" width="0" style="69" hidden="1" customWidth="1"/>
    <col min="3856" max="3856" width="6.140625" style="69" customWidth="1"/>
    <col min="3857" max="4094" width="9.140625" style="69"/>
    <col min="4095" max="4095" width="15.28515625" style="69" bestFit="1" customWidth="1"/>
    <col min="4096" max="4096" width="16.42578125" style="69" bestFit="1" customWidth="1"/>
    <col min="4097" max="4097" width="61" style="69" customWidth="1"/>
    <col min="4098" max="4098" width="3.7109375" style="69" customWidth="1"/>
    <col min="4099" max="4099" width="6.28515625" style="69" customWidth="1"/>
    <col min="4100" max="4100" width="0" style="69" hidden="1" customWidth="1"/>
    <col min="4101" max="4101" width="17" style="69" customWidth="1"/>
    <col min="4102" max="4102" width="0" style="69" hidden="1" customWidth="1"/>
    <col min="4103" max="4103" width="8.140625" style="69" customWidth="1"/>
    <col min="4104" max="4105" width="0" style="69" hidden="1" customWidth="1"/>
    <col min="4106" max="4106" width="7.7109375" style="69" customWidth="1"/>
    <col min="4107" max="4107" width="19.7109375" style="69" customWidth="1"/>
    <col min="4108" max="4108" width="21.42578125" style="69" customWidth="1"/>
    <col min="4109" max="4111" width="0" style="69" hidden="1" customWidth="1"/>
    <col min="4112" max="4112" width="6.140625" style="69" customWidth="1"/>
    <col min="4113" max="4350" width="9.140625" style="69"/>
    <col min="4351" max="4351" width="15.28515625" style="69" bestFit="1" customWidth="1"/>
    <col min="4352" max="4352" width="16.42578125" style="69" bestFit="1" customWidth="1"/>
    <col min="4353" max="4353" width="61" style="69" customWidth="1"/>
    <col min="4354" max="4354" width="3.7109375" style="69" customWidth="1"/>
    <col min="4355" max="4355" width="6.28515625" style="69" customWidth="1"/>
    <col min="4356" max="4356" width="0" style="69" hidden="1" customWidth="1"/>
    <col min="4357" max="4357" width="17" style="69" customWidth="1"/>
    <col min="4358" max="4358" width="0" style="69" hidden="1" customWidth="1"/>
    <col min="4359" max="4359" width="8.140625" style="69" customWidth="1"/>
    <col min="4360" max="4361" width="0" style="69" hidden="1" customWidth="1"/>
    <col min="4362" max="4362" width="7.7109375" style="69" customWidth="1"/>
    <col min="4363" max="4363" width="19.7109375" style="69" customWidth="1"/>
    <col min="4364" max="4364" width="21.42578125" style="69" customWidth="1"/>
    <col min="4365" max="4367" width="0" style="69" hidden="1" customWidth="1"/>
    <col min="4368" max="4368" width="6.140625" style="69" customWidth="1"/>
    <col min="4369" max="4606" width="9.140625" style="69"/>
    <col min="4607" max="4607" width="15.28515625" style="69" bestFit="1" customWidth="1"/>
    <col min="4608" max="4608" width="16.42578125" style="69" bestFit="1" customWidth="1"/>
    <col min="4609" max="4609" width="61" style="69" customWidth="1"/>
    <col min="4610" max="4610" width="3.7109375" style="69" customWidth="1"/>
    <col min="4611" max="4611" width="6.28515625" style="69" customWidth="1"/>
    <col min="4612" max="4612" width="0" style="69" hidden="1" customWidth="1"/>
    <col min="4613" max="4613" width="17" style="69" customWidth="1"/>
    <col min="4614" max="4614" width="0" style="69" hidden="1" customWidth="1"/>
    <col min="4615" max="4615" width="8.140625" style="69" customWidth="1"/>
    <col min="4616" max="4617" width="0" style="69" hidden="1" customWidth="1"/>
    <col min="4618" max="4618" width="7.7109375" style="69" customWidth="1"/>
    <col min="4619" max="4619" width="19.7109375" style="69" customWidth="1"/>
    <col min="4620" max="4620" width="21.42578125" style="69" customWidth="1"/>
    <col min="4621" max="4623" width="0" style="69" hidden="1" customWidth="1"/>
    <col min="4624" max="4624" width="6.140625" style="69" customWidth="1"/>
    <col min="4625" max="4862" width="9.140625" style="69"/>
    <col min="4863" max="4863" width="15.28515625" style="69" bestFit="1" customWidth="1"/>
    <col min="4864" max="4864" width="16.42578125" style="69" bestFit="1" customWidth="1"/>
    <col min="4865" max="4865" width="61" style="69" customWidth="1"/>
    <col min="4866" max="4866" width="3.7109375" style="69" customWidth="1"/>
    <col min="4867" max="4867" width="6.28515625" style="69" customWidth="1"/>
    <col min="4868" max="4868" width="0" style="69" hidden="1" customWidth="1"/>
    <col min="4869" max="4869" width="17" style="69" customWidth="1"/>
    <col min="4870" max="4870" width="0" style="69" hidden="1" customWidth="1"/>
    <col min="4871" max="4871" width="8.140625" style="69" customWidth="1"/>
    <col min="4872" max="4873" width="0" style="69" hidden="1" customWidth="1"/>
    <col min="4874" max="4874" width="7.7109375" style="69" customWidth="1"/>
    <col min="4875" max="4875" width="19.7109375" style="69" customWidth="1"/>
    <col min="4876" max="4876" width="21.42578125" style="69" customWidth="1"/>
    <col min="4877" max="4879" width="0" style="69" hidden="1" customWidth="1"/>
    <col min="4880" max="4880" width="6.140625" style="69" customWidth="1"/>
    <col min="4881" max="5118" width="9.140625" style="69"/>
    <col min="5119" max="5119" width="15.28515625" style="69" bestFit="1" customWidth="1"/>
    <col min="5120" max="5120" width="16.42578125" style="69" bestFit="1" customWidth="1"/>
    <col min="5121" max="5121" width="61" style="69" customWidth="1"/>
    <col min="5122" max="5122" width="3.7109375" style="69" customWidth="1"/>
    <col min="5123" max="5123" width="6.28515625" style="69" customWidth="1"/>
    <col min="5124" max="5124" width="0" style="69" hidden="1" customWidth="1"/>
    <col min="5125" max="5125" width="17" style="69" customWidth="1"/>
    <col min="5126" max="5126" width="0" style="69" hidden="1" customWidth="1"/>
    <col min="5127" max="5127" width="8.140625" style="69" customWidth="1"/>
    <col min="5128" max="5129" width="0" style="69" hidden="1" customWidth="1"/>
    <col min="5130" max="5130" width="7.7109375" style="69" customWidth="1"/>
    <col min="5131" max="5131" width="19.7109375" style="69" customWidth="1"/>
    <col min="5132" max="5132" width="21.42578125" style="69" customWidth="1"/>
    <col min="5133" max="5135" width="0" style="69" hidden="1" customWidth="1"/>
    <col min="5136" max="5136" width="6.140625" style="69" customWidth="1"/>
    <col min="5137" max="5374" width="9.140625" style="69"/>
    <col min="5375" max="5375" width="15.28515625" style="69" bestFit="1" customWidth="1"/>
    <col min="5376" max="5376" width="16.42578125" style="69" bestFit="1" customWidth="1"/>
    <col min="5377" max="5377" width="61" style="69" customWidth="1"/>
    <col min="5378" max="5378" width="3.7109375" style="69" customWidth="1"/>
    <col min="5379" max="5379" width="6.28515625" style="69" customWidth="1"/>
    <col min="5380" max="5380" width="0" style="69" hidden="1" customWidth="1"/>
    <col min="5381" max="5381" width="17" style="69" customWidth="1"/>
    <col min="5382" max="5382" width="0" style="69" hidden="1" customWidth="1"/>
    <col min="5383" max="5383" width="8.140625" style="69" customWidth="1"/>
    <col min="5384" max="5385" width="0" style="69" hidden="1" customWidth="1"/>
    <col min="5386" max="5386" width="7.7109375" style="69" customWidth="1"/>
    <col min="5387" max="5387" width="19.7109375" style="69" customWidth="1"/>
    <col min="5388" max="5388" width="21.42578125" style="69" customWidth="1"/>
    <col min="5389" max="5391" width="0" style="69" hidden="1" customWidth="1"/>
    <col min="5392" max="5392" width="6.140625" style="69" customWidth="1"/>
    <col min="5393" max="5630" width="9.140625" style="69"/>
    <col min="5631" max="5631" width="15.28515625" style="69" bestFit="1" customWidth="1"/>
    <col min="5632" max="5632" width="16.42578125" style="69" bestFit="1" customWidth="1"/>
    <col min="5633" max="5633" width="61" style="69" customWidth="1"/>
    <col min="5634" max="5634" width="3.7109375" style="69" customWidth="1"/>
    <col min="5635" max="5635" width="6.28515625" style="69" customWidth="1"/>
    <col min="5636" max="5636" width="0" style="69" hidden="1" customWidth="1"/>
    <col min="5637" max="5637" width="17" style="69" customWidth="1"/>
    <col min="5638" max="5638" width="0" style="69" hidden="1" customWidth="1"/>
    <col min="5639" max="5639" width="8.140625" style="69" customWidth="1"/>
    <col min="5640" max="5641" width="0" style="69" hidden="1" customWidth="1"/>
    <col min="5642" max="5642" width="7.7109375" style="69" customWidth="1"/>
    <col min="5643" max="5643" width="19.7109375" style="69" customWidth="1"/>
    <col min="5644" max="5644" width="21.42578125" style="69" customWidth="1"/>
    <col min="5645" max="5647" width="0" style="69" hidden="1" customWidth="1"/>
    <col min="5648" max="5648" width="6.140625" style="69" customWidth="1"/>
    <col min="5649" max="5886" width="9.140625" style="69"/>
    <col min="5887" max="5887" width="15.28515625" style="69" bestFit="1" customWidth="1"/>
    <col min="5888" max="5888" width="16.42578125" style="69" bestFit="1" customWidth="1"/>
    <col min="5889" max="5889" width="61" style="69" customWidth="1"/>
    <col min="5890" max="5890" width="3.7109375" style="69" customWidth="1"/>
    <col min="5891" max="5891" width="6.28515625" style="69" customWidth="1"/>
    <col min="5892" max="5892" width="0" style="69" hidden="1" customWidth="1"/>
    <col min="5893" max="5893" width="17" style="69" customWidth="1"/>
    <col min="5894" max="5894" width="0" style="69" hidden="1" customWidth="1"/>
    <col min="5895" max="5895" width="8.140625" style="69" customWidth="1"/>
    <col min="5896" max="5897" width="0" style="69" hidden="1" customWidth="1"/>
    <col min="5898" max="5898" width="7.7109375" style="69" customWidth="1"/>
    <col min="5899" max="5899" width="19.7109375" style="69" customWidth="1"/>
    <col min="5900" max="5900" width="21.42578125" style="69" customWidth="1"/>
    <col min="5901" max="5903" width="0" style="69" hidden="1" customWidth="1"/>
    <col min="5904" max="5904" width="6.140625" style="69" customWidth="1"/>
    <col min="5905" max="6142" width="9.140625" style="69"/>
    <col min="6143" max="6143" width="15.28515625" style="69" bestFit="1" customWidth="1"/>
    <col min="6144" max="6144" width="16.42578125" style="69" bestFit="1" customWidth="1"/>
    <col min="6145" max="6145" width="61" style="69" customWidth="1"/>
    <col min="6146" max="6146" width="3.7109375" style="69" customWidth="1"/>
    <col min="6147" max="6147" width="6.28515625" style="69" customWidth="1"/>
    <col min="6148" max="6148" width="0" style="69" hidden="1" customWidth="1"/>
    <col min="6149" max="6149" width="17" style="69" customWidth="1"/>
    <col min="6150" max="6150" width="0" style="69" hidden="1" customWidth="1"/>
    <col min="6151" max="6151" width="8.140625" style="69" customWidth="1"/>
    <col min="6152" max="6153" width="0" style="69" hidden="1" customWidth="1"/>
    <col min="6154" max="6154" width="7.7109375" style="69" customWidth="1"/>
    <col min="6155" max="6155" width="19.7109375" style="69" customWidth="1"/>
    <col min="6156" max="6156" width="21.42578125" style="69" customWidth="1"/>
    <col min="6157" max="6159" width="0" style="69" hidden="1" customWidth="1"/>
    <col min="6160" max="6160" width="6.140625" style="69" customWidth="1"/>
    <col min="6161" max="6398" width="9.140625" style="69"/>
    <col min="6399" max="6399" width="15.28515625" style="69" bestFit="1" customWidth="1"/>
    <col min="6400" max="6400" width="16.42578125" style="69" bestFit="1" customWidth="1"/>
    <col min="6401" max="6401" width="61" style="69" customWidth="1"/>
    <col min="6402" max="6402" width="3.7109375" style="69" customWidth="1"/>
    <col min="6403" max="6403" width="6.28515625" style="69" customWidth="1"/>
    <col min="6404" max="6404" width="0" style="69" hidden="1" customWidth="1"/>
    <col min="6405" max="6405" width="17" style="69" customWidth="1"/>
    <col min="6406" max="6406" width="0" style="69" hidden="1" customWidth="1"/>
    <col min="6407" max="6407" width="8.140625" style="69" customWidth="1"/>
    <col min="6408" max="6409" width="0" style="69" hidden="1" customWidth="1"/>
    <col min="6410" max="6410" width="7.7109375" style="69" customWidth="1"/>
    <col min="6411" max="6411" width="19.7109375" style="69" customWidth="1"/>
    <col min="6412" max="6412" width="21.42578125" style="69" customWidth="1"/>
    <col min="6413" max="6415" width="0" style="69" hidden="1" customWidth="1"/>
    <col min="6416" max="6416" width="6.140625" style="69" customWidth="1"/>
    <col min="6417" max="6654" width="9.140625" style="69"/>
    <col min="6655" max="6655" width="15.28515625" style="69" bestFit="1" customWidth="1"/>
    <col min="6656" max="6656" width="16.42578125" style="69" bestFit="1" customWidth="1"/>
    <col min="6657" max="6657" width="61" style="69" customWidth="1"/>
    <col min="6658" max="6658" width="3.7109375" style="69" customWidth="1"/>
    <col min="6659" max="6659" width="6.28515625" style="69" customWidth="1"/>
    <col min="6660" max="6660" width="0" style="69" hidden="1" customWidth="1"/>
    <col min="6661" max="6661" width="17" style="69" customWidth="1"/>
    <col min="6662" max="6662" width="0" style="69" hidden="1" customWidth="1"/>
    <col min="6663" max="6663" width="8.140625" style="69" customWidth="1"/>
    <col min="6664" max="6665" width="0" style="69" hidden="1" customWidth="1"/>
    <col min="6666" max="6666" width="7.7109375" style="69" customWidth="1"/>
    <col min="6667" max="6667" width="19.7109375" style="69" customWidth="1"/>
    <col min="6668" max="6668" width="21.42578125" style="69" customWidth="1"/>
    <col min="6669" max="6671" width="0" style="69" hidden="1" customWidth="1"/>
    <col min="6672" max="6672" width="6.140625" style="69" customWidth="1"/>
    <col min="6673" max="6910" width="9.140625" style="69"/>
    <col min="6911" max="6911" width="15.28515625" style="69" bestFit="1" customWidth="1"/>
    <col min="6912" max="6912" width="16.42578125" style="69" bestFit="1" customWidth="1"/>
    <col min="6913" max="6913" width="61" style="69" customWidth="1"/>
    <col min="6914" max="6914" width="3.7109375" style="69" customWidth="1"/>
    <col min="6915" max="6915" width="6.28515625" style="69" customWidth="1"/>
    <col min="6916" max="6916" width="0" style="69" hidden="1" customWidth="1"/>
    <col min="6917" max="6917" width="17" style="69" customWidth="1"/>
    <col min="6918" max="6918" width="0" style="69" hidden="1" customWidth="1"/>
    <col min="6919" max="6919" width="8.140625" style="69" customWidth="1"/>
    <col min="6920" max="6921" width="0" style="69" hidden="1" customWidth="1"/>
    <col min="6922" max="6922" width="7.7109375" style="69" customWidth="1"/>
    <col min="6923" max="6923" width="19.7109375" style="69" customWidth="1"/>
    <col min="6924" max="6924" width="21.42578125" style="69" customWidth="1"/>
    <col min="6925" max="6927" width="0" style="69" hidden="1" customWidth="1"/>
    <col min="6928" max="6928" width="6.140625" style="69" customWidth="1"/>
    <col min="6929" max="7166" width="9.140625" style="69"/>
    <col min="7167" max="7167" width="15.28515625" style="69" bestFit="1" customWidth="1"/>
    <col min="7168" max="7168" width="16.42578125" style="69" bestFit="1" customWidth="1"/>
    <col min="7169" max="7169" width="61" style="69" customWidth="1"/>
    <col min="7170" max="7170" width="3.7109375" style="69" customWidth="1"/>
    <col min="7171" max="7171" width="6.28515625" style="69" customWidth="1"/>
    <col min="7172" max="7172" width="0" style="69" hidden="1" customWidth="1"/>
    <col min="7173" max="7173" width="17" style="69" customWidth="1"/>
    <col min="7174" max="7174" width="0" style="69" hidden="1" customWidth="1"/>
    <col min="7175" max="7175" width="8.140625" style="69" customWidth="1"/>
    <col min="7176" max="7177" width="0" style="69" hidden="1" customWidth="1"/>
    <col min="7178" max="7178" width="7.7109375" style="69" customWidth="1"/>
    <col min="7179" max="7179" width="19.7109375" style="69" customWidth="1"/>
    <col min="7180" max="7180" width="21.42578125" style="69" customWidth="1"/>
    <col min="7181" max="7183" width="0" style="69" hidden="1" customWidth="1"/>
    <col min="7184" max="7184" width="6.140625" style="69" customWidth="1"/>
    <col min="7185" max="7422" width="9.140625" style="69"/>
    <col min="7423" max="7423" width="15.28515625" style="69" bestFit="1" customWidth="1"/>
    <col min="7424" max="7424" width="16.42578125" style="69" bestFit="1" customWidth="1"/>
    <col min="7425" max="7425" width="61" style="69" customWidth="1"/>
    <col min="7426" max="7426" width="3.7109375" style="69" customWidth="1"/>
    <col min="7427" max="7427" width="6.28515625" style="69" customWidth="1"/>
    <col min="7428" max="7428" width="0" style="69" hidden="1" customWidth="1"/>
    <col min="7429" max="7429" width="17" style="69" customWidth="1"/>
    <col min="7430" max="7430" width="0" style="69" hidden="1" customWidth="1"/>
    <col min="7431" max="7431" width="8.140625" style="69" customWidth="1"/>
    <col min="7432" max="7433" width="0" style="69" hidden="1" customWidth="1"/>
    <col min="7434" max="7434" width="7.7109375" style="69" customWidth="1"/>
    <col min="7435" max="7435" width="19.7109375" style="69" customWidth="1"/>
    <col min="7436" max="7436" width="21.42578125" style="69" customWidth="1"/>
    <col min="7437" max="7439" width="0" style="69" hidden="1" customWidth="1"/>
    <col min="7440" max="7440" width="6.140625" style="69" customWidth="1"/>
    <col min="7441" max="7678" width="9.140625" style="69"/>
    <col min="7679" max="7679" width="15.28515625" style="69" bestFit="1" customWidth="1"/>
    <col min="7680" max="7680" width="16.42578125" style="69" bestFit="1" customWidth="1"/>
    <col min="7681" max="7681" width="61" style="69" customWidth="1"/>
    <col min="7682" max="7682" width="3.7109375" style="69" customWidth="1"/>
    <col min="7683" max="7683" width="6.28515625" style="69" customWidth="1"/>
    <col min="7684" max="7684" width="0" style="69" hidden="1" customWidth="1"/>
    <col min="7685" max="7685" width="17" style="69" customWidth="1"/>
    <col min="7686" max="7686" width="0" style="69" hidden="1" customWidth="1"/>
    <col min="7687" max="7687" width="8.140625" style="69" customWidth="1"/>
    <col min="7688" max="7689" width="0" style="69" hidden="1" customWidth="1"/>
    <col min="7690" max="7690" width="7.7109375" style="69" customWidth="1"/>
    <col min="7691" max="7691" width="19.7109375" style="69" customWidth="1"/>
    <col min="7692" max="7692" width="21.42578125" style="69" customWidth="1"/>
    <col min="7693" max="7695" width="0" style="69" hidden="1" customWidth="1"/>
    <col min="7696" max="7696" width="6.140625" style="69" customWidth="1"/>
    <col min="7697" max="7934" width="9.140625" style="69"/>
    <col min="7935" max="7935" width="15.28515625" style="69" bestFit="1" customWidth="1"/>
    <col min="7936" max="7936" width="16.42578125" style="69" bestFit="1" customWidth="1"/>
    <col min="7937" max="7937" width="61" style="69" customWidth="1"/>
    <col min="7938" max="7938" width="3.7109375" style="69" customWidth="1"/>
    <col min="7939" max="7939" width="6.28515625" style="69" customWidth="1"/>
    <col min="7940" max="7940" width="0" style="69" hidden="1" customWidth="1"/>
    <col min="7941" max="7941" width="17" style="69" customWidth="1"/>
    <col min="7942" max="7942" width="0" style="69" hidden="1" customWidth="1"/>
    <col min="7943" max="7943" width="8.140625" style="69" customWidth="1"/>
    <col min="7944" max="7945" width="0" style="69" hidden="1" customWidth="1"/>
    <col min="7946" max="7946" width="7.7109375" style="69" customWidth="1"/>
    <col min="7947" max="7947" width="19.7109375" style="69" customWidth="1"/>
    <col min="7948" max="7948" width="21.42578125" style="69" customWidth="1"/>
    <col min="7949" max="7951" width="0" style="69" hidden="1" customWidth="1"/>
    <col min="7952" max="7952" width="6.140625" style="69" customWidth="1"/>
    <col min="7953" max="8190" width="9.140625" style="69"/>
    <col min="8191" max="8191" width="15.28515625" style="69" bestFit="1" customWidth="1"/>
    <col min="8192" max="8192" width="16.42578125" style="69" bestFit="1" customWidth="1"/>
    <col min="8193" max="8193" width="61" style="69" customWidth="1"/>
    <col min="8194" max="8194" width="3.7109375" style="69" customWidth="1"/>
    <col min="8195" max="8195" width="6.28515625" style="69" customWidth="1"/>
    <col min="8196" max="8196" width="0" style="69" hidden="1" customWidth="1"/>
    <col min="8197" max="8197" width="17" style="69" customWidth="1"/>
    <col min="8198" max="8198" width="0" style="69" hidden="1" customWidth="1"/>
    <col min="8199" max="8199" width="8.140625" style="69" customWidth="1"/>
    <col min="8200" max="8201" width="0" style="69" hidden="1" customWidth="1"/>
    <col min="8202" max="8202" width="7.7109375" style="69" customWidth="1"/>
    <col min="8203" max="8203" width="19.7109375" style="69" customWidth="1"/>
    <col min="8204" max="8204" width="21.42578125" style="69" customWidth="1"/>
    <col min="8205" max="8207" width="0" style="69" hidden="1" customWidth="1"/>
    <col min="8208" max="8208" width="6.140625" style="69" customWidth="1"/>
    <col min="8209" max="8446" width="9.140625" style="69"/>
    <col min="8447" max="8447" width="15.28515625" style="69" bestFit="1" customWidth="1"/>
    <col min="8448" max="8448" width="16.42578125" style="69" bestFit="1" customWidth="1"/>
    <col min="8449" max="8449" width="61" style="69" customWidth="1"/>
    <col min="8450" max="8450" width="3.7109375" style="69" customWidth="1"/>
    <col min="8451" max="8451" width="6.28515625" style="69" customWidth="1"/>
    <col min="8452" max="8452" width="0" style="69" hidden="1" customWidth="1"/>
    <col min="8453" max="8453" width="17" style="69" customWidth="1"/>
    <col min="8454" max="8454" width="0" style="69" hidden="1" customWidth="1"/>
    <col min="8455" max="8455" width="8.140625" style="69" customWidth="1"/>
    <col min="8456" max="8457" width="0" style="69" hidden="1" customWidth="1"/>
    <col min="8458" max="8458" width="7.7109375" style="69" customWidth="1"/>
    <col min="8459" max="8459" width="19.7109375" style="69" customWidth="1"/>
    <col min="8460" max="8460" width="21.42578125" style="69" customWidth="1"/>
    <col min="8461" max="8463" width="0" style="69" hidden="1" customWidth="1"/>
    <col min="8464" max="8464" width="6.140625" style="69" customWidth="1"/>
    <col min="8465" max="8702" width="9.140625" style="69"/>
    <col min="8703" max="8703" width="15.28515625" style="69" bestFit="1" customWidth="1"/>
    <col min="8704" max="8704" width="16.42578125" style="69" bestFit="1" customWidth="1"/>
    <col min="8705" max="8705" width="61" style="69" customWidth="1"/>
    <col min="8706" max="8706" width="3.7109375" style="69" customWidth="1"/>
    <col min="8707" max="8707" width="6.28515625" style="69" customWidth="1"/>
    <col min="8708" max="8708" width="0" style="69" hidden="1" customWidth="1"/>
    <col min="8709" max="8709" width="17" style="69" customWidth="1"/>
    <col min="8710" max="8710" width="0" style="69" hidden="1" customWidth="1"/>
    <col min="8711" max="8711" width="8.140625" style="69" customWidth="1"/>
    <col min="8712" max="8713" width="0" style="69" hidden="1" customWidth="1"/>
    <col min="8714" max="8714" width="7.7109375" style="69" customWidth="1"/>
    <col min="8715" max="8715" width="19.7109375" style="69" customWidth="1"/>
    <col min="8716" max="8716" width="21.42578125" style="69" customWidth="1"/>
    <col min="8717" max="8719" width="0" style="69" hidden="1" customWidth="1"/>
    <col min="8720" max="8720" width="6.140625" style="69" customWidth="1"/>
    <col min="8721" max="8958" width="9.140625" style="69"/>
    <col min="8959" max="8959" width="15.28515625" style="69" bestFit="1" customWidth="1"/>
    <col min="8960" max="8960" width="16.42578125" style="69" bestFit="1" customWidth="1"/>
    <col min="8961" max="8961" width="61" style="69" customWidth="1"/>
    <col min="8962" max="8962" width="3.7109375" style="69" customWidth="1"/>
    <col min="8963" max="8963" width="6.28515625" style="69" customWidth="1"/>
    <col min="8964" max="8964" width="0" style="69" hidden="1" customWidth="1"/>
    <col min="8965" max="8965" width="17" style="69" customWidth="1"/>
    <col min="8966" max="8966" width="0" style="69" hidden="1" customWidth="1"/>
    <col min="8967" max="8967" width="8.140625" style="69" customWidth="1"/>
    <col min="8968" max="8969" width="0" style="69" hidden="1" customWidth="1"/>
    <col min="8970" max="8970" width="7.7109375" style="69" customWidth="1"/>
    <col min="8971" max="8971" width="19.7109375" style="69" customWidth="1"/>
    <col min="8972" max="8972" width="21.42578125" style="69" customWidth="1"/>
    <col min="8973" max="8975" width="0" style="69" hidden="1" customWidth="1"/>
    <col min="8976" max="8976" width="6.140625" style="69" customWidth="1"/>
    <col min="8977" max="9214" width="9.140625" style="69"/>
    <col min="9215" max="9215" width="15.28515625" style="69" bestFit="1" customWidth="1"/>
    <col min="9216" max="9216" width="16.42578125" style="69" bestFit="1" customWidth="1"/>
    <col min="9217" max="9217" width="61" style="69" customWidth="1"/>
    <col min="9218" max="9218" width="3.7109375" style="69" customWidth="1"/>
    <col min="9219" max="9219" width="6.28515625" style="69" customWidth="1"/>
    <col min="9220" max="9220" width="0" style="69" hidden="1" customWidth="1"/>
    <col min="9221" max="9221" width="17" style="69" customWidth="1"/>
    <col min="9222" max="9222" width="0" style="69" hidden="1" customWidth="1"/>
    <col min="9223" max="9223" width="8.140625" style="69" customWidth="1"/>
    <col min="9224" max="9225" width="0" style="69" hidden="1" customWidth="1"/>
    <col min="9226" max="9226" width="7.7109375" style="69" customWidth="1"/>
    <col min="9227" max="9227" width="19.7109375" style="69" customWidth="1"/>
    <col min="9228" max="9228" width="21.42578125" style="69" customWidth="1"/>
    <col min="9229" max="9231" width="0" style="69" hidden="1" customWidth="1"/>
    <col min="9232" max="9232" width="6.140625" style="69" customWidth="1"/>
    <col min="9233" max="9470" width="9.140625" style="69"/>
    <col min="9471" max="9471" width="15.28515625" style="69" bestFit="1" customWidth="1"/>
    <col min="9472" max="9472" width="16.42578125" style="69" bestFit="1" customWidth="1"/>
    <col min="9473" max="9473" width="61" style="69" customWidth="1"/>
    <col min="9474" max="9474" width="3.7109375" style="69" customWidth="1"/>
    <col min="9475" max="9475" width="6.28515625" style="69" customWidth="1"/>
    <col min="9476" max="9476" width="0" style="69" hidden="1" customWidth="1"/>
    <col min="9477" max="9477" width="17" style="69" customWidth="1"/>
    <col min="9478" max="9478" width="0" style="69" hidden="1" customWidth="1"/>
    <col min="9479" max="9479" width="8.140625" style="69" customWidth="1"/>
    <col min="9480" max="9481" width="0" style="69" hidden="1" customWidth="1"/>
    <col min="9482" max="9482" width="7.7109375" style="69" customWidth="1"/>
    <col min="9483" max="9483" width="19.7109375" style="69" customWidth="1"/>
    <col min="9484" max="9484" width="21.42578125" style="69" customWidth="1"/>
    <col min="9485" max="9487" width="0" style="69" hidden="1" customWidth="1"/>
    <col min="9488" max="9488" width="6.140625" style="69" customWidth="1"/>
    <col min="9489" max="9726" width="9.140625" style="69"/>
    <col min="9727" max="9727" width="15.28515625" style="69" bestFit="1" customWidth="1"/>
    <col min="9728" max="9728" width="16.42578125" style="69" bestFit="1" customWidth="1"/>
    <col min="9729" max="9729" width="61" style="69" customWidth="1"/>
    <col min="9730" max="9730" width="3.7109375" style="69" customWidth="1"/>
    <col min="9731" max="9731" width="6.28515625" style="69" customWidth="1"/>
    <col min="9732" max="9732" width="0" style="69" hidden="1" customWidth="1"/>
    <col min="9733" max="9733" width="17" style="69" customWidth="1"/>
    <col min="9734" max="9734" width="0" style="69" hidden="1" customWidth="1"/>
    <col min="9735" max="9735" width="8.140625" style="69" customWidth="1"/>
    <col min="9736" max="9737" width="0" style="69" hidden="1" customWidth="1"/>
    <col min="9738" max="9738" width="7.7109375" style="69" customWidth="1"/>
    <col min="9739" max="9739" width="19.7109375" style="69" customWidth="1"/>
    <col min="9740" max="9740" width="21.42578125" style="69" customWidth="1"/>
    <col min="9741" max="9743" width="0" style="69" hidden="1" customWidth="1"/>
    <col min="9744" max="9744" width="6.140625" style="69" customWidth="1"/>
    <col min="9745" max="9982" width="9.140625" style="69"/>
    <col min="9983" max="9983" width="15.28515625" style="69" bestFit="1" customWidth="1"/>
    <col min="9984" max="9984" width="16.42578125" style="69" bestFit="1" customWidth="1"/>
    <col min="9985" max="9985" width="61" style="69" customWidth="1"/>
    <col min="9986" max="9986" width="3.7109375" style="69" customWidth="1"/>
    <col min="9987" max="9987" width="6.28515625" style="69" customWidth="1"/>
    <col min="9988" max="9988" width="0" style="69" hidden="1" customWidth="1"/>
    <col min="9989" max="9989" width="17" style="69" customWidth="1"/>
    <col min="9990" max="9990" width="0" style="69" hidden="1" customWidth="1"/>
    <col min="9991" max="9991" width="8.140625" style="69" customWidth="1"/>
    <col min="9992" max="9993" width="0" style="69" hidden="1" customWidth="1"/>
    <col min="9994" max="9994" width="7.7109375" style="69" customWidth="1"/>
    <col min="9995" max="9995" width="19.7109375" style="69" customWidth="1"/>
    <col min="9996" max="9996" width="21.42578125" style="69" customWidth="1"/>
    <col min="9997" max="9999" width="0" style="69" hidden="1" customWidth="1"/>
    <col min="10000" max="10000" width="6.140625" style="69" customWidth="1"/>
    <col min="10001" max="10238" width="9.140625" style="69"/>
    <col min="10239" max="10239" width="15.28515625" style="69" bestFit="1" customWidth="1"/>
    <col min="10240" max="10240" width="16.42578125" style="69" bestFit="1" customWidth="1"/>
    <col min="10241" max="10241" width="61" style="69" customWidth="1"/>
    <col min="10242" max="10242" width="3.7109375" style="69" customWidth="1"/>
    <col min="10243" max="10243" width="6.28515625" style="69" customWidth="1"/>
    <col min="10244" max="10244" width="0" style="69" hidden="1" customWidth="1"/>
    <col min="10245" max="10245" width="17" style="69" customWidth="1"/>
    <col min="10246" max="10246" width="0" style="69" hidden="1" customWidth="1"/>
    <col min="10247" max="10247" width="8.140625" style="69" customWidth="1"/>
    <col min="10248" max="10249" width="0" style="69" hidden="1" customWidth="1"/>
    <col min="10250" max="10250" width="7.7109375" style="69" customWidth="1"/>
    <col min="10251" max="10251" width="19.7109375" style="69" customWidth="1"/>
    <col min="10252" max="10252" width="21.42578125" style="69" customWidth="1"/>
    <col min="10253" max="10255" width="0" style="69" hidden="1" customWidth="1"/>
    <col min="10256" max="10256" width="6.140625" style="69" customWidth="1"/>
    <col min="10257" max="10494" width="9.140625" style="69"/>
    <col min="10495" max="10495" width="15.28515625" style="69" bestFit="1" customWidth="1"/>
    <col min="10496" max="10496" width="16.42578125" style="69" bestFit="1" customWidth="1"/>
    <col min="10497" max="10497" width="61" style="69" customWidth="1"/>
    <col min="10498" max="10498" width="3.7109375" style="69" customWidth="1"/>
    <col min="10499" max="10499" width="6.28515625" style="69" customWidth="1"/>
    <col min="10500" max="10500" width="0" style="69" hidden="1" customWidth="1"/>
    <col min="10501" max="10501" width="17" style="69" customWidth="1"/>
    <col min="10502" max="10502" width="0" style="69" hidden="1" customWidth="1"/>
    <col min="10503" max="10503" width="8.140625" style="69" customWidth="1"/>
    <col min="10504" max="10505" width="0" style="69" hidden="1" customWidth="1"/>
    <col min="10506" max="10506" width="7.7109375" style="69" customWidth="1"/>
    <col min="10507" max="10507" width="19.7109375" style="69" customWidth="1"/>
    <col min="10508" max="10508" width="21.42578125" style="69" customWidth="1"/>
    <col min="10509" max="10511" width="0" style="69" hidden="1" customWidth="1"/>
    <col min="10512" max="10512" width="6.140625" style="69" customWidth="1"/>
    <col min="10513" max="10750" width="9.140625" style="69"/>
    <col min="10751" max="10751" width="15.28515625" style="69" bestFit="1" customWidth="1"/>
    <col min="10752" max="10752" width="16.42578125" style="69" bestFit="1" customWidth="1"/>
    <col min="10753" max="10753" width="61" style="69" customWidth="1"/>
    <col min="10754" max="10754" width="3.7109375" style="69" customWidth="1"/>
    <col min="10755" max="10755" width="6.28515625" style="69" customWidth="1"/>
    <col min="10756" max="10756" width="0" style="69" hidden="1" customWidth="1"/>
    <col min="10757" max="10757" width="17" style="69" customWidth="1"/>
    <col min="10758" max="10758" width="0" style="69" hidden="1" customWidth="1"/>
    <col min="10759" max="10759" width="8.140625" style="69" customWidth="1"/>
    <col min="10760" max="10761" width="0" style="69" hidden="1" customWidth="1"/>
    <col min="10762" max="10762" width="7.7109375" style="69" customWidth="1"/>
    <col min="10763" max="10763" width="19.7109375" style="69" customWidth="1"/>
    <col min="10764" max="10764" width="21.42578125" style="69" customWidth="1"/>
    <col min="10765" max="10767" width="0" style="69" hidden="1" customWidth="1"/>
    <col min="10768" max="10768" width="6.140625" style="69" customWidth="1"/>
    <col min="10769" max="11006" width="9.140625" style="69"/>
    <col min="11007" max="11007" width="15.28515625" style="69" bestFit="1" customWidth="1"/>
    <col min="11008" max="11008" width="16.42578125" style="69" bestFit="1" customWidth="1"/>
    <col min="11009" max="11009" width="61" style="69" customWidth="1"/>
    <col min="11010" max="11010" width="3.7109375" style="69" customWidth="1"/>
    <col min="11011" max="11011" width="6.28515625" style="69" customWidth="1"/>
    <col min="11012" max="11012" width="0" style="69" hidden="1" customWidth="1"/>
    <col min="11013" max="11013" width="17" style="69" customWidth="1"/>
    <col min="11014" max="11014" width="0" style="69" hidden="1" customWidth="1"/>
    <col min="11015" max="11015" width="8.140625" style="69" customWidth="1"/>
    <col min="11016" max="11017" width="0" style="69" hidden="1" customWidth="1"/>
    <col min="11018" max="11018" width="7.7109375" style="69" customWidth="1"/>
    <col min="11019" max="11019" width="19.7109375" style="69" customWidth="1"/>
    <col min="11020" max="11020" width="21.42578125" style="69" customWidth="1"/>
    <col min="11021" max="11023" width="0" style="69" hidden="1" customWidth="1"/>
    <col min="11024" max="11024" width="6.140625" style="69" customWidth="1"/>
    <col min="11025" max="11262" width="9.140625" style="69"/>
    <col min="11263" max="11263" width="15.28515625" style="69" bestFit="1" customWidth="1"/>
    <col min="11264" max="11264" width="16.42578125" style="69" bestFit="1" customWidth="1"/>
    <col min="11265" max="11265" width="61" style="69" customWidth="1"/>
    <col min="11266" max="11266" width="3.7109375" style="69" customWidth="1"/>
    <col min="11267" max="11267" width="6.28515625" style="69" customWidth="1"/>
    <col min="11268" max="11268" width="0" style="69" hidden="1" customWidth="1"/>
    <col min="11269" max="11269" width="17" style="69" customWidth="1"/>
    <col min="11270" max="11270" width="0" style="69" hidden="1" customWidth="1"/>
    <col min="11271" max="11271" width="8.140625" style="69" customWidth="1"/>
    <col min="11272" max="11273" width="0" style="69" hidden="1" customWidth="1"/>
    <col min="11274" max="11274" width="7.7109375" style="69" customWidth="1"/>
    <col min="11275" max="11275" width="19.7109375" style="69" customWidth="1"/>
    <col min="11276" max="11276" width="21.42578125" style="69" customWidth="1"/>
    <col min="11277" max="11279" width="0" style="69" hidden="1" customWidth="1"/>
    <col min="11280" max="11280" width="6.140625" style="69" customWidth="1"/>
    <col min="11281" max="11518" width="9.140625" style="69"/>
    <col min="11519" max="11519" width="15.28515625" style="69" bestFit="1" customWidth="1"/>
    <col min="11520" max="11520" width="16.42578125" style="69" bestFit="1" customWidth="1"/>
    <col min="11521" max="11521" width="61" style="69" customWidth="1"/>
    <col min="11522" max="11522" width="3.7109375" style="69" customWidth="1"/>
    <col min="11523" max="11523" width="6.28515625" style="69" customWidth="1"/>
    <col min="11524" max="11524" width="0" style="69" hidden="1" customWidth="1"/>
    <col min="11525" max="11525" width="17" style="69" customWidth="1"/>
    <col min="11526" max="11526" width="0" style="69" hidden="1" customWidth="1"/>
    <col min="11527" max="11527" width="8.140625" style="69" customWidth="1"/>
    <col min="11528" max="11529" width="0" style="69" hidden="1" customWidth="1"/>
    <col min="11530" max="11530" width="7.7109375" style="69" customWidth="1"/>
    <col min="11531" max="11531" width="19.7109375" style="69" customWidth="1"/>
    <col min="11532" max="11532" width="21.42578125" style="69" customWidth="1"/>
    <col min="11533" max="11535" width="0" style="69" hidden="1" customWidth="1"/>
    <col min="11536" max="11536" width="6.140625" style="69" customWidth="1"/>
    <col min="11537" max="11774" width="9.140625" style="69"/>
    <col min="11775" max="11775" width="15.28515625" style="69" bestFit="1" customWidth="1"/>
    <col min="11776" max="11776" width="16.42578125" style="69" bestFit="1" customWidth="1"/>
    <col min="11777" max="11777" width="61" style="69" customWidth="1"/>
    <col min="11778" max="11778" width="3.7109375" style="69" customWidth="1"/>
    <col min="11779" max="11779" width="6.28515625" style="69" customWidth="1"/>
    <col min="11780" max="11780" width="0" style="69" hidden="1" customWidth="1"/>
    <col min="11781" max="11781" width="17" style="69" customWidth="1"/>
    <col min="11782" max="11782" width="0" style="69" hidden="1" customWidth="1"/>
    <col min="11783" max="11783" width="8.140625" style="69" customWidth="1"/>
    <col min="11784" max="11785" width="0" style="69" hidden="1" customWidth="1"/>
    <col min="11786" max="11786" width="7.7109375" style="69" customWidth="1"/>
    <col min="11787" max="11787" width="19.7109375" style="69" customWidth="1"/>
    <col min="11788" max="11788" width="21.42578125" style="69" customWidth="1"/>
    <col min="11789" max="11791" width="0" style="69" hidden="1" customWidth="1"/>
    <col min="11792" max="11792" width="6.140625" style="69" customWidth="1"/>
    <col min="11793" max="12030" width="9.140625" style="69"/>
    <col min="12031" max="12031" width="15.28515625" style="69" bestFit="1" customWidth="1"/>
    <col min="12032" max="12032" width="16.42578125" style="69" bestFit="1" customWidth="1"/>
    <col min="12033" max="12033" width="61" style="69" customWidth="1"/>
    <col min="12034" max="12034" width="3.7109375" style="69" customWidth="1"/>
    <col min="12035" max="12035" width="6.28515625" style="69" customWidth="1"/>
    <col min="12036" max="12036" width="0" style="69" hidden="1" customWidth="1"/>
    <col min="12037" max="12037" width="17" style="69" customWidth="1"/>
    <col min="12038" max="12038" width="0" style="69" hidden="1" customWidth="1"/>
    <col min="12039" max="12039" width="8.140625" style="69" customWidth="1"/>
    <col min="12040" max="12041" width="0" style="69" hidden="1" customWidth="1"/>
    <col min="12042" max="12042" width="7.7109375" style="69" customWidth="1"/>
    <col min="12043" max="12043" width="19.7109375" style="69" customWidth="1"/>
    <col min="12044" max="12044" width="21.42578125" style="69" customWidth="1"/>
    <col min="12045" max="12047" width="0" style="69" hidden="1" customWidth="1"/>
    <col min="12048" max="12048" width="6.140625" style="69" customWidth="1"/>
    <col min="12049" max="12286" width="9.140625" style="69"/>
    <col min="12287" max="12287" width="15.28515625" style="69" bestFit="1" customWidth="1"/>
    <col min="12288" max="12288" width="16.42578125" style="69" bestFit="1" customWidth="1"/>
    <col min="12289" max="12289" width="61" style="69" customWidth="1"/>
    <col min="12290" max="12290" width="3.7109375" style="69" customWidth="1"/>
    <col min="12291" max="12291" width="6.28515625" style="69" customWidth="1"/>
    <col min="12292" max="12292" width="0" style="69" hidden="1" customWidth="1"/>
    <col min="12293" max="12293" width="17" style="69" customWidth="1"/>
    <col min="12294" max="12294" width="0" style="69" hidden="1" customWidth="1"/>
    <col min="12295" max="12295" width="8.140625" style="69" customWidth="1"/>
    <col min="12296" max="12297" width="0" style="69" hidden="1" customWidth="1"/>
    <col min="12298" max="12298" width="7.7109375" style="69" customWidth="1"/>
    <col min="12299" max="12299" width="19.7109375" style="69" customWidth="1"/>
    <col min="12300" max="12300" width="21.42578125" style="69" customWidth="1"/>
    <col min="12301" max="12303" width="0" style="69" hidden="1" customWidth="1"/>
    <col min="12304" max="12304" width="6.140625" style="69" customWidth="1"/>
    <col min="12305" max="12542" width="9.140625" style="69"/>
    <col min="12543" max="12543" width="15.28515625" style="69" bestFit="1" customWidth="1"/>
    <col min="12544" max="12544" width="16.42578125" style="69" bestFit="1" customWidth="1"/>
    <col min="12545" max="12545" width="61" style="69" customWidth="1"/>
    <col min="12546" max="12546" width="3.7109375" style="69" customWidth="1"/>
    <col min="12547" max="12547" width="6.28515625" style="69" customWidth="1"/>
    <col min="12548" max="12548" width="0" style="69" hidden="1" customWidth="1"/>
    <col min="12549" max="12549" width="17" style="69" customWidth="1"/>
    <col min="12550" max="12550" width="0" style="69" hidden="1" customWidth="1"/>
    <col min="12551" max="12551" width="8.140625" style="69" customWidth="1"/>
    <col min="12552" max="12553" width="0" style="69" hidden="1" customWidth="1"/>
    <col min="12554" max="12554" width="7.7109375" style="69" customWidth="1"/>
    <col min="12555" max="12555" width="19.7109375" style="69" customWidth="1"/>
    <col min="12556" max="12556" width="21.42578125" style="69" customWidth="1"/>
    <col min="12557" max="12559" width="0" style="69" hidden="1" customWidth="1"/>
    <col min="12560" max="12560" width="6.140625" style="69" customWidth="1"/>
    <col min="12561" max="12798" width="9.140625" style="69"/>
    <col min="12799" max="12799" width="15.28515625" style="69" bestFit="1" customWidth="1"/>
    <col min="12800" max="12800" width="16.42578125" style="69" bestFit="1" customWidth="1"/>
    <col min="12801" max="12801" width="61" style="69" customWidth="1"/>
    <col min="12802" max="12802" width="3.7109375" style="69" customWidth="1"/>
    <col min="12803" max="12803" width="6.28515625" style="69" customWidth="1"/>
    <col min="12804" max="12804" width="0" style="69" hidden="1" customWidth="1"/>
    <col min="12805" max="12805" width="17" style="69" customWidth="1"/>
    <col min="12806" max="12806" width="0" style="69" hidden="1" customWidth="1"/>
    <col min="12807" max="12807" width="8.140625" style="69" customWidth="1"/>
    <col min="12808" max="12809" width="0" style="69" hidden="1" customWidth="1"/>
    <col min="12810" max="12810" width="7.7109375" style="69" customWidth="1"/>
    <col min="12811" max="12811" width="19.7109375" style="69" customWidth="1"/>
    <col min="12812" max="12812" width="21.42578125" style="69" customWidth="1"/>
    <col min="12813" max="12815" width="0" style="69" hidden="1" customWidth="1"/>
    <col min="12816" max="12816" width="6.140625" style="69" customWidth="1"/>
    <col min="12817" max="13054" width="9.140625" style="69"/>
    <col min="13055" max="13055" width="15.28515625" style="69" bestFit="1" customWidth="1"/>
    <col min="13056" max="13056" width="16.42578125" style="69" bestFit="1" customWidth="1"/>
    <col min="13057" max="13057" width="61" style="69" customWidth="1"/>
    <col min="13058" max="13058" width="3.7109375" style="69" customWidth="1"/>
    <col min="13059" max="13059" width="6.28515625" style="69" customWidth="1"/>
    <col min="13060" max="13060" width="0" style="69" hidden="1" customWidth="1"/>
    <col min="13061" max="13061" width="17" style="69" customWidth="1"/>
    <col min="13062" max="13062" width="0" style="69" hidden="1" customWidth="1"/>
    <col min="13063" max="13063" width="8.140625" style="69" customWidth="1"/>
    <col min="13064" max="13065" width="0" style="69" hidden="1" customWidth="1"/>
    <col min="13066" max="13066" width="7.7109375" style="69" customWidth="1"/>
    <col min="13067" max="13067" width="19.7109375" style="69" customWidth="1"/>
    <col min="13068" max="13068" width="21.42578125" style="69" customWidth="1"/>
    <col min="13069" max="13071" width="0" style="69" hidden="1" customWidth="1"/>
    <col min="13072" max="13072" width="6.140625" style="69" customWidth="1"/>
    <col min="13073" max="13310" width="9.140625" style="69"/>
    <col min="13311" max="13311" width="15.28515625" style="69" bestFit="1" customWidth="1"/>
    <col min="13312" max="13312" width="16.42578125" style="69" bestFit="1" customWidth="1"/>
    <col min="13313" max="13313" width="61" style="69" customWidth="1"/>
    <col min="13314" max="13314" width="3.7109375" style="69" customWidth="1"/>
    <col min="13315" max="13315" width="6.28515625" style="69" customWidth="1"/>
    <col min="13316" max="13316" width="0" style="69" hidden="1" customWidth="1"/>
    <col min="13317" max="13317" width="17" style="69" customWidth="1"/>
    <col min="13318" max="13318" width="0" style="69" hidden="1" customWidth="1"/>
    <col min="13319" max="13319" width="8.140625" style="69" customWidth="1"/>
    <col min="13320" max="13321" width="0" style="69" hidden="1" customWidth="1"/>
    <col min="13322" max="13322" width="7.7109375" style="69" customWidth="1"/>
    <col min="13323" max="13323" width="19.7109375" style="69" customWidth="1"/>
    <col min="13324" max="13324" width="21.42578125" style="69" customWidth="1"/>
    <col min="13325" max="13327" width="0" style="69" hidden="1" customWidth="1"/>
    <col min="13328" max="13328" width="6.140625" style="69" customWidth="1"/>
    <col min="13329" max="13566" width="9.140625" style="69"/>
    <col min="13567" max="13567" width="15.28515625" style="69" bestFit="1" customWidth="1"/>
    <col min="13568" max="13568" width="16.42578125" style="69" bestFit="1" customWidth="1"/>
    <col min="13569" max="13569" width="61" style="69" customWidth="1"/>
    <col min="13570" max="13570" width="3.7109375" style="69" customWidth="1"/>
    <col min="13571" max="13571" width="6.28515625" style="69" customWidth="1"/>
    <col min="13572" max="13572" width="0" style="69" hidden="1" customWidth="1"/>
    <col min="13573" max="13573" width="17" style="69" customWidth="1"/>
    <col min="13574" max="13574" width="0" style="69" hidden="1" customWidth="1"/>
    <col min="13575" max="13575" width="8.140625" style="69" customWidth="1"/>
    <col min="13576" max="13577" width="0" style="69" hidden="1" customWidth="1"/>
    <col min="13578" max="13578" width="7.7109375" style="69" customWidth="1"/>
    <col min="13579" max="13579" width="19.7109375" style="69" customWidth="1"/>
    <col min="13580" max="13580" width="21.42578125" style="69" customWidth="1"/>
    <col min="13581" max="13583" width="0" style="69" hidden="1" customWidth="1"/>
    <col min="13584" max="13584" width="6.140625" style="69" customWidth="1"/>
    <col min="13585" max="13822" width="9.140625" style="69"/>
    <col min="13823" max="13823" width="15.28515625" style="69" bestFit="1" customWidth="1"/>
    <col min="13824" max="13824" width="16.42578125" style="69" bestFit="1" customWidth="1"/>
    <col min="13825" max="13825" width="61" style="69" customWidth="1"/>
    <col min="13826" max="13826" width="3.7109375" style="69" customWidth="1"/>
    <col min="13827" max="13827" width="6.28515625" style="69" customWidth="1"/>
    <col min="13828" max="13828" width="0" style="69" hidden="1" customWidth="1"/>
    <col min="13829" max="13829" width="17" style="69" customWidth="1"/>
    <col min="13830" max="13830" width="0" style="69" hidden="1" customWidth="1"/>
    <col min="13831" max="13831" width="8.140625" style="69" customWidth="1"/>
    <col min="13832" max="13833" width="0" style="69" hidden="1" customWidth="1"/>
    <col min="13834" max="13834" width="7.7109375" style="69" customWidth="1"/>
    <col min="13835" max="13835" width="19.7109375" style="69" customWidth="1"/>
    <col min="13836" max="13836" width="21.42578125" style="69" customWidth="1"/>
    <col min="13837" max="13839" width="0" style="69" hidden="1" customWidth="1"/>
    <col min="13840" max="13840" width="6.140625" style="69" customWidth="1"/>
    <col min="13841" max="14078" width="9.140625" style="69"/>
    <col min="14079" max="14079" width="15.28515625" style="69" bestFit="1" customWidth="1"/>
    <col min="14080" max="14080" width="16.42578125" style="69" bestFit="1" customWidth="1"/>
    <col min="14081" max="14081" width="61" style="69" customWidth="1"/>
    <col min="14082" max="14082" width="3.7109375" style="69" customWidth="1"/>
    <col min="14083" max="14083" width="6.28515625" style="69" customWidth="1"/>
    <col min="14084" max="14084" width="0" style="69" hidden="1" customWidth="1"/>
    <col min="14085" max="14085" width="17" style="69" customWidth="1"/>
    <col min="14086" max="14086" width="0" style="69" hidden="1" customWidth="1"/>
    <col min="14087" max="14087" width="8.140625" style="69" customWidth="1"/>
    <col min="14088" max="14089" width="0" style="69" hidden="1" customWidth="1"/>
    <col min="14090" max="14090" width="7.7109375" style="69" customWidth="1"/>
    <col min="14091" max="14091" width="19.7109375" style="69" customWidth="1"/>
    <col min="14092" max="14092" width="21.42578125" style="69" customWidth="1"/>
    <col min="14093" max="14095" width="0" style="69" hidden="1" customWidth="1"/>
    <col min="14096" max="14096" width="6.140625" style="69" customWidth="1"/>
    <col min="14097" max="14334" width="9.140625" style="69"/>
    <col min="14335" max="14335" width="15.28515625" style="69" bestFit="1" customWidth="1"/>
    <col min="14336" max="14336" width="16.42578125" style="69" bestFit="1" customWidth="1"/>
    <col min="14337" max="14337" width="61" style="69" customWidth="1"/>
    <col min="14338" max="14338" width="3.7109375" style="69" customWidth="1"/>
    <col min="14339" max="14339" width="6.28515625" style="69" customWidth="1"/>
    <col min="14340" max="14340" width="0" style="69" hidden="1" customWidth="1"/>
    <col min="14341" max="14341" width="17" style="69" customWidth="1"/>
    <col min="14342" max="14342" width="0" style="69" hidden="1" customWidth="1"/>
    <col min="14343" max="14343" width="8.140625" style="69" customWidth="1"/>
    <col min="14344" max="14345" width="0" style="69" hidden="1" customWidth="1"/>
    <col min="14346" max="14346" width="7.7109375" style="69" customWidth="1"/>
    <col min="14347" max="14347" width="19.7109375" style="69" customWidth="1"/>
    <col min="14348" max="14348" width="21.42578125" style="69" customWidth="1"/>
    <col min="14349" max="14351" width="0" style="69" hidden="1" customWidth="1"/>
    <col min="14352" max="14352" width="6.140625" style="69" customWidth="1"/>
    <col min="14353" max="14590" width="9.140625" style="69"/>
    <col min="14591" max="14591" width="15.28515625" style="69" bestFit="1" customWidth="1"/>
    <col min="14592" max="14592" width="16.42578125" style="69" bestFit="1" customWidth="1"/>
    <col min="14593" max="14593" width="61" style="69" customWidth="1"/>
    <col min="14594" max="14594" width="3.7109375" style="69" customWidth="1"/>
    <col min="14595" max="14595" width="6.28515625" style="69" customWidth="1"/>
    <col min="14596" max="14596" width="0" style="69" hidden="1" customWidth="1"/>
    <col min="14597" max="14597" width="17" style="69" customWidth="1"/>
    <col min="14598" max="14598" width="0" style="69" hidden="1" customWidth="1"/>
    <col min="14599" max="14599" width="8.140625" style="69" customWidth="1"/>
    <col min="14600" max="14601" width="0" style="69" hidden="1" customWidth="1"/>
    <col min="14602" max="14602" width="7.7109375" style="69" customWidth="1"/>
    <col min="14603" max="14603" width="19.7109375" style="69" customWidth="1"/>
    <col min="14604" max="14604" width="21.42578125" style="69" customWidth="1"/>
    <col min="14605" max="14607" width="0" style="69" hidden="1" customWidth="1"/>
    <col min="14608" max="14608" width="6.140625" style="69" customWidth="1"/>
    <col min="14609" max="14846" width="9.140625" style="69"/>
    <col min="14847" max="14847" width="15.28515625" style="69" bestFit="1" customWidth="1"/>
    <col min="14848" max="14848" width="16.42578125" style="69" bestFit="1" customWidth="1"/>
    <col min="14849" max="14849" width="61" style="69" customWidth="1"/>
    <col min="14850" max="14850" width="3.7109375" style="69" customWidth="1"/>
    <col min="14851" max="14851" width="6.28515625" style="69" customWidth="1"/>
    <col min="14852" max="14852" width="0" style="69" hidden="1" customWidth="1"/>
    <col min="14853" max="14853" width="17" style="69" customWidth="1"/>
    <col min="14854" max="14854" width="0" style="69" hidden="1" customWidth="1"/>
    <col min="14855" max="14855" width="8.140625" style="69" customWidth="1"/>
    <col min="14856" max="14857" width="0" style="69" hidden="1" customWidth="1"/>
    <col min="14858" max="14858" width="7.7109375" style="69" customWidth="1"/>
    <col min="14859" max="14859" width="19.7109375" style="69" customWidth="1"/>
    <col min="14860" max="14860" width="21.42578125" style="69" customWidth="1"/>
    <col min="14861" max="14863" width="0" style="69" hidden="1" customWidth="1"/>
    <col min="14864" max="14864" width="6.140625" style="69" customWidth="1"/>
    <col min="14865" max="15102" width="9.140625" style="69"/>
    <col min="15103" max="15103" width="15.28515625" style="69" bestFit="1" customWidth="1"/>
    <col min="15104" max="15104" width="16.42578125" style="69" bestFit="1" customWidth="1"/>
    <col min="15105" max="15105" width="61" style="69" customWidth="1"/>
    <col min="15106" max="15106" width="3.7109375" style="69" customWidth="1"/>
    <col min="15107" max="15107" width="6.28515625" style="69" customWidth="1"/>
    <col min="15108" max="15108" width="0" style="69" hidden="1" customWidth="1"/>
    <col min="15109" max="15109" width="17" style="69" customWidth="1"/>
    <col min="15110" max="15110" width="0" style="69" hidden="1" customWidth="1"/>
    <col min="15111" max="15111" width="8.140625" style="69" customWidth="1"/>
    <col min="15112" max="15113" width="0" style="69" hidden="1" customWidth="1"/>
    <col min="15114" max="15114" width="7.7109375" style="69" customWidth="1"/>
    <col min="15115" max="15115" width="19.7109375" style="69" customWidth="1"/>
    <col min="15116" max="15116" width="21.42578125" style="69" customWidth="1"/>
    <col min="15117" max="15119" width="0" style="69" hidden="1" customWidth="1"/>
    <col min="15120" max="15120" width="6.140625" style="69" customWidth="1"/>
    <col min="15121" max="15358" width="9.140625" style="69"/>
    <col min="15359" max="15359" width="15.28515625" style="69" bestFit="1" customWidth="1"/>
    <col min="15360" max="15360" width="16.42578125" style="69" bestFit="1" customWidth="1"/>
    <col min="15361" max="15361" width="61" style="69" customWidth="1"/>
    <col min="15362" max="15362" width="3.7109375" style="69" customWidth="1"/>
    <col min="15363" max="15363" width="6.28515625" style="69" customWidth="1"/>
    <col min="15364" max="15364" width="0" style="69" hidden="1" customWidth="1"/>
    <col min="15365" max="15365" width="17" style="69" customWidth="1"/>
    <col min="15366" max="15366" width="0" style="69" hidden="1" customWidth="1"/>
    <col min="15367" max="15367" width="8.140625" style="69" customWidth="1"/>
    <col min="15368" max="15369" width="0" style="69" hidden="1" customWidth="1"/>
    <col min="15370" max="15370" width="7.7109375" style="69" customWidth="1"/>
    <col min="15371" max="15371" width="19.7109375" style="69" customWidth="1"/>
    <col min="15372" max="15372" width="21.42578125" style="69" customWidth="1"/>
    <col min="15373" max="15375" width="0" style="69" hidden="1" customWidth="1"/>
    <col min="15376" max="15376" width="6.140625" style="69" customWidth="1"/>
    <col min="15377" max="15614" width="9.140625" style="69"/>
    <col min="15615" max="15615" width="15.28515625" style="69" bestFit="1" customWidth="1"/>
    <col min="15616" max="15616" width="16.42578125" style="69" bestFit="1" customWidth="1"/>
    <col min="15617" max="15617" width="61" style="69" customWidth="1"/>
    <col min="15618" max="15618" width="3.7109375" style="69" customWidth="1"/>
    <col min="15619" max="15619" width="6.28515625" style="69" customWidth="1"/>
    <col min="15620" max="15620" width="0" style="69" hidden="1" customWidth="1"/>
    <col min="15621" max="15621" width="17" style="69" customWidth="1"/>
    <col min="15622" max="15622" width="0" style="69" hidden="1" customWidth="1"/>
    <col min="15623" max="15623" width="8.140625" style="69" customWidth="1"/>
    <col min="15624" max="15625" width="0" style="69" hidden="1" customWidth="1"/>
    <col min="15626" max="15626" width="7.7109375" style="69" customWidth="1"/>
    <col min="15627" max="15627" width="19.7109375" style="69" customWidth="1"/>
    <col min="15628" max="15628" width="21.42578125" style="69" customWidth="1"/>
    <col min="15629" max="15631" width="0" style="69" hidden="1" customWidth="1"/>
    <col min="15632" max="15632" width="6.140625" style="69" customWidth="1"/>
    <col min="15633" max="15870" width="9.140625" style="69"/>
    <col min="15871" max="15871" width="15.28515625" style="69" bestFit="1" customWidth="1"/>
    <col min="15872" max="15872" width="16.42578125" style="69" bestFit="1" customWidth="1"/>
    <col min="15873" max="15873" width="61" style="69" customWidth="1"/>
    <col min="15874" max="15874" width="3.7109375" style="69" customWidth="1"/>
    <col min="15875" max="15875" width="6.28515625" style="69" customWidth="1"/>
    <col min="15876" max="15876" width="0" style="69" hidden="1" customWidth="1"/>
    <col min="15877" max="15877" width="17" style="69" customWidth="1"/>
    <col min="15878" max="15878" width="0" style="69" hidden="1" customWidth="1"/>
    <col min="15879" max="15879" width="8.140625" style="69" customWidth="1"/>
    <col min="15880" max="15881" width="0" style="69" hidden="1" customWidth="1"/>
    <col min="15882" max="15882" width="7.7109375" style="69" customWidth="1"/>
    <col min="15883" max="15883" width="19.7109375" style="69" customWidth="1"/>
    <col min="15884" max="15884" width="21.42578125" style="69" customWidth="1"/>
    <col min="15885" max="15887" width="0" style="69" hidden="1" customWidth="1"/>
    <col min="15888" max="15888" width="6.140625" style="69" customWidth="1"/>
    <col min="15889" max="16126" width="9.140625" style="69"/>
    <col min="16127" max="16127" width="15.28515625" style="69" bestFit="1" customWidth="1"/>
    <col min="16128" max="16128" width="16.42578125" style="69" bestFit="1" customWidth="1"/>
    <col min="16129" max="16129" width="61" style="69" customWidth="1"/>
    <col min="16130" max="16130" width="3.7109375" style="69" customWidth="1"/>
    <col min="16131" max="16131" width="6.28515625" style="69" customWidth="1"/>
    <col min="16132" max="16132" width="0" style="69" hidden="1" customWidth="1"/>
    <col min="16133" max="16133" width="17" style="69" customWidth="1"/>
    <col min="16134" max="16134" width="0" style="69" hidden="1" customWidth="1"/>
    <col min="16135" max="16135" width="8.140625" style="69" customWidth="1"/>
    <col min="16136" max="16137" width="0" style="69" hidden="1" customWidth="1"/>
    <col min="16138" max="16138" width="7.7109375" style="69" customWidth="1"/>
    <col min="16139" max="16139" width="19.7109375" style="69" customWidth="1"/>
    <col min="16140" max="16140" width="21.42578125" style="69" customWidth="1"/>
    <col min="16141" max="16143" width="0" style="69" hidden="1" customWidth="1"/>
    <col min="16144" max="16144" width="6.140625" style="69" customWidth="1"/>
    <col min="16145" max="16384" width="9.140625" style="69"/>
  </cols>
  <sheetData>
    <row r="1" spans="1:18" s="12" customFormat="1" ht="21" customHeight="1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79"/>
    </row>
    <row r="2" spans="1:18" s="12" customFormat="1" ht="21" customHeight="1" x14ac:dyDescent="0.3">
      <c r="A2" s="190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79"/>
    </row>
    <row r="3" spans="1:18" s="14" customFormat="1" ht="12" customHeight="1" x14ac:dyDescent="0.25">
      <c r="A3" s="21"/>
      <c r="B3" s="46"/>
      <c r="C3" s="46"/>
      <c r="D3" s="46"/>
      <c r="E3" s="47"/>
      <c r="F3" s="46"/>
      <c r="G3" s="46"/>
      <c r="K3" s="49"/>
      <c r="L3" s="21"/>
      <c r="M3" s="179"/>
    </row>
    <row r="4" spans="1:18" s="14" customFormat="1" ht="21" customHeight="1" x14ac:dyDescent="0.25">
      <c r="A4" s="13" t="s">
        <v>1</v>
      </c>
      <c r="B4" s="191" t="s">
        <v>2</v>
      </c>
      <c r="C4" s="191" t="s">
        <v>3</v>
      </c>
      <c r="D4" s="193" t="s">
        <v>4</v>
      </c>
      <c r="E4" s="194"/>
      <c r="F4" s="191" t="s">
        <v>5</v>
      </c>
      <c r="G4" s="191" t="s">
        <v>6</v>
      </c>
      <c r="H4" s="197"/>
      <c r="I4" s="197"/>
      <c r="J4" s="197"/>
      <c r="K4" s="191" t="s">
        <v>300</v>
      </c>
      <c r="L4" s="186" t="s">
        <v>7</v>
      </c>
      <c r="M4" s="179"/>
    </row>
    <row r="5" spans="1:18" s="14" customFormat="1" ht="21" customHeight="1" x14ac:dyDescent="0.25">
      <c r="A5" s="15" t="s">
        <v>8</v>
      </c>
      <c r="B5" s="192"/>
      <c r="C5" s="192"/>
      <c r="D5" s="195"/>
      <c r="E5" s="196"/>
      <c r="F5" s="192"/>
      <c r="G5" s="192"/>
      <c r="H5" s="184" t="s">
        <v>9</v>
      </c>
      <c r="I5" s="184"/>
      <c r="J5" s="184" t="s">
        <v>9</v>
      </c>
      <c r="K5" s="192"/>
      <c r="L5" s="186"/>
      <c r="M5" s="179"/>
    </row>
    <row r="6" spans="1:18" s="14" customFormat="1" ht="20.100000000000001" customHeight="1" x14ac:dyDescent="0.25">
      <c r="A6" s="96" t="s">
        <v>293</v>
      </c>
      <c r="B6" s="97"/>
      <c r="C6" s="98"/>
      <c r="D6" s="100"/>
      <c r="E6" s="101"/>
      <c r="F6" s="98"/>
      <c r="G6" s="98"/>
      <c r="H6" s="99"/>
      <c r="I6" s="99"/>
      <c r="J6" s="98"/>
      <c r="K6" s="97"/>
      <c r="L6" s="97"/>
      <c r="M6" s="179"/>
    </row>
    <row r="7" spans="1:18" s="14" customFormat="1" ht="16.5" x14ac:dyDescent="0.25">
      <c r="A7" s="1">
        <v>37900</v>
      </c>
      <c r="B7" s="2" t="s">
        <v>22</v>
      </c>
      <c r="C7" s="3" t="s">
        <v>23</v>
      </c>
      <c r="D7" s="4">
        <v>2</v>
      </c>
      <c r="E7" s="5" t="s">
        <v>14</v>
      </c>
      <c r="F7" s="2">
        <v>620</v>
      </c>
      <c r="G7" s="7"/>
      <c r="H7" s="8" t="s">
        <v>13</v>
      </c>
      <c r="I7" s="8" t="s">
        <v>13</v>
      </c>
      <c r="J7" s="9" t="s">
        <v>13</v>
      </c>
      <c r="K7" s="2" t="s">
        <v>259</v>
      </c>
      <c r="L7" s="177"/>
      <c r="M7" s="179">
        <v>10</v>
      </c>
      <c r="P7" s="69" t="e">
        <f>IF(#REF!="ü",D7,"")</f>
        <v>#REF!</v>
      </c>
      <c r="Q7" s="69">
        <f t="shared" ref="Q7:Q19" si="0">IF(J7="ü",D7,"")</f>
        <v>2</v>
      </c>
      <c r="R7" s="69" t="e">
        <f>IF(#REF!="ü",D7,"")</f>
        <v>#REF!</v>
      </c>
    </row>
    <row r="8" spans="1:18" ht="16.5" x14ac:dyDescent="0.25">
      <c r="A8" s="1">
        <v>38633</v>
      </c>
      <c r="B8" s="2" t="s">
        <v>96</v>
      </c>
      <c r="C8" s="3" t="s">
        <v>97</v>
      </c>
      <c r="D8" s="4">
        <v>1</v>
      </c>
      <c r="E8" s="5" t="s">
        <v>21</v>
      </c>
      <c r="F8" s="6"/>
      <c r="G8" s="7"/>
      <c r="H8" s="8" t="s">
        <v>13</v>
      </c>
      <c r="I8" s="8" t="s">
        <v>13</v>
      </c>
      <c r="J8" s="9" t="s">
        <v>13</v>
      </c>
      <c r="K8" s="2" t="s">
        <v>269</v>
      </c>
      <c r="L8" s="177"/>
      <c r="M8" s="179">
        <v>120</v>
      </c>
      <c r="P8" s="69" t="e">
        <f>IF(#REF!="ü",D8,"")</f>
        <v>#REF!</v>
      </c>
      <c r="Q8" s="69">
        <f t="shared" si="0"/>
        <v>1</v>
      </c>
      <c r="R8" s="69" t="e">
        <f>IF(#REF!="ü",D8,"")</f>
        <v>#REF!</v>
      </c>
    </row>
    <row r="9" spans="1:18" ht="16.5" x14ac:dyDescent="0.25">
      <c r="A9" s="1">
        <v>38658</v>
      </c>
      <c r="B9" s="2" t="s">
        <v>82</v>
      </c>
      <c r="C9" s="3" t="s">
        <v>83</v>
      </c>
      <c r="D9" s="4">
        <v>1</v>
      </c>
      <c r="E9" s="5" t="s">
        <v>12</v>
      </c>
      <c r="F9" s="6"/>
      <c r="G9" s="7"/>
      <c r="H9" s="8" t="s">
        <v>13</v>
      </c>
      <c r="I9" s="8" t="s">
        <v>13</v>
      </c>
      <c r="J9" s="9" t="s">
        <v>13</v>
      </c>
      <c r="K9" s="2" t="s">
        <v>265</v>
      </c>
      <c r="L9" s="177"/>
      <c r="M9" s="179">
        <v>20</v>
      </c>
      <c r="P9" s="69" t="e">
        <f>IF(#REF!="ü",D9,"")</f>
        <v>#REF!</v>
      </c>
      <c r="Q9" s="69">
        <f t="shared" si="0"/>
        <v>1</v>
      </c>
      <c r="R9" s="69" t="e">
        <f>IF(#REF!="ü",D9,"")</f>
        <v>#REF!</v>
      </c>
    </row>
    <row r="10" spans="1:18" ht="16.5" x14ac:dyDescent="0.25">
      <c r="A10" s="1">
        <v>38658</v>
      </c>
      <c r="B10" s="2" t="s">
        <v>84</v>
      </c>
      <c r="C10" s="3" t="s">
        <v>83</v>
      </c>
      <c r="D10" s="4">
        <v>1</v>
      </c>
      <c r="E10" s="5" t="s">
        <v>12</v>
      </c>
      <c r="F10" s="6"/>
      <c r="G10" s="7"/>
      <c r="H10" s="8" t="s">
        <v>13</v>
      </c>
      <c r="I10" s="8" t="s">
        <v>13</v>
      </c>
      <c r="J10" s="9" t="s">
        <v>13</v>
      </c>
      <c r="K10" s="2" t="s">
        <v>265</v>
      </c>
      <c r="L10" s="177"/>
      <c r="M10" s="179">
        <v>20</v>
      </c>
      <c r="P10" s="69" t="e">
        <f>IF(#REF!="ü",D10,"")</f>
        <v>#REF!</v>
      </c>
      <c r="Q10" s="69">
        <f t="shared" si="0"/>
        <v>1</v>
      </c>
      <c r="R10" s="69" t="e">
        <f>IF(#REF!="ü",D10,"")</f>
        <v>#REF!</v>
      </c>
    </row>
    <row r="11" spans="1:18" ht="16.5" x14ac:dyDescent="0.25">
      <c r="A11" s="1">
        <v>38658</v>
      </c>
      <c r="B11" s="2" t="s">
        <v>85</v>
      </c>
      <c r="C11" s="3" t="s">
        <v>83</v>
      </c>
      <c r="D11" s="4">
        <v>1</v>
      </c>
      <c r="E11" s="5" t="s">
        <v>12</v>
      </c>
      <c r="F11" s="6"/>
      <c r="G11" s="7"/>
      <c r="H11" s="8" t="s">
        <v>13</v>
      </c>
      <c r="I11" s="8" t="s">
        <v>13</v>
      </c>
      <c r="J11" s="9" t="s">
        <v>13</v>
      </c>
      <c r="K11" s="2" t="s">
        <v>265</v>
      </c>
      <c r="L11" s="177"/>
      <c r="M11" s="179">
        <v>20</v>
      </c>
      <c r="P11" s="69" t="e">
        <f>IF(#REF!="ü",D11,"")</f>
        <v>#REF!</v>
      </c>
      <c r="Q11" s="69">
        <f t="shared" si="0"/>
        <v>1</v>
      </c>
      <c r="R11" s="69" t="e">
        <f>IF(#REF!="ü",D11,"")</f>
        <v>#REF!</v>
      </c>
    </row>
    <row r="12" spans="1:18" ht="16.5" x14ac:dyDescent="0.25">
      <c r="A12" s="1">
        <v>38658</v>
      </c>
      <c r="B12" s="2" t="s">
        <v>86</v>
      </c>
      <c r="C12" s="3" t="s">
        <v>83</v>
      </c>
      <c r="D12" s="4">
        <v>1</v>
      </c>
      <c r="E12" s="5" t="s">
        <v>12</v>
      </c>
      <c r="F12" s="6"/>
      <c r="G12" s="7"/>
      <c r="H12" s="8" t="s">
        <v>13</v>
      </c>
      <c r="I12" s="8" t="s">
        <v>13</v>
      </c>
      <c r="J12" s="9" t="s">
        <v>13</v>
      </c>
      <c r="K12" s="2" t="s">
        <v>265</v>
      </c>
      <c r="L12" s="177"/>
      <c r="M12" s="179">
        <v>20</v>
      </c>
      <c r="P12" s="69" t="e">
        <f>IF(#REF!="ü",D12,"")</f>
        <v>#REF!</v>
      </c>
      <c r="Q12" s="69">
        <f t="shared" si="0"/>
        <v>1</v>
      </c>
      <c r="R12" s="69" t="e">
        <f>IF(#REF!="ü",D12,"")</f>
        <v>#REF!</v>
      </c>
    </row>
    <row r="13" spans="1:18" ht="16.5" x14ac:dyDescent="0.25">
      <c r="A13" s="1">
        <v>38658</v>
      </c>
      <c r="B13" s="2" t="s">
        <v>87</v>
      </c>
      <c r="C13" s="3" t="s">
        <v>83</v>
      </c>
      <c r="D13" s="4">
        <v>1</v>
      </c>
      <c r="E13" s="5" t="s">
        <v>12</v>
      </c>
      <c r="F13" s="6"/>
      <c r="G13" s="7"/>
      <c r="H13" s="8" t="s">
        <v>13</v>
      </c>
      <c r="I13" s="8" t="s">
        <v>13</v>
      </c>
      <c r="J13" s="9" t="s">
        <v>13</v>
      </c>
      <c r="K13" s="2" t="s">
        <v>265</v>
      </c>
      <c r="L13" s="177"/>
      <c r="M13" s="179">
        <v>20</v>
      </c>
      <c r="P13" s="69" t="e">
        <f>IF(#REF!="ü",D13,"")</f>
        <v>#REF!</v>
      </c>
      <c r="Q13" s="69">
        <f t="shared" si="0"/>
        <v>1</v>
      </c>
      <c r="R13" s="69" t="e">
        <f>IF(#REF!="ü",D13,"")</f>
        <v>#REF!</v>
      </c>
    </row>
    <row r="14" spans="1:18" s="14" customFormat="1" ht="33" x14ac:dyDescent="0.25">
      <c r="A14" s="1">
        <v>38985</v>
      </c>
      <c r="B14" s="91" t="s">
        <v>24</v>
      </c>
      <c r="C14" s="3" t="s">
        <v>25</v>
      </c>
      <c r="D14" s="4">
        <v>1</v>
      </c>
      <c r="E14" s="5" t="s">
        <v>12</v>
      </c>
      <c r="F14" s="6">
        <v>4950</v>
      </c>
      <c r="G14" s="7"/>
      <c r="H14" s="8" t="s">
        <v>13</v>
      </c>
      <c r="I14" s="8" t="s">
        <v>13</v>
      </c>
      <c r="J14" s="9" t="s">
        <v>13</v>
      </c>
      <c r="K14" s="2" t="s">
        <v>256</v>
      </c>
      <c r="L14" s="177"/>
      <c r="M14" s="179">
        <v>30</v>
      </c>
      <c r="P14" s="69" t="e">
        <f>IF(#REF!="ü",D14,"")</f>
        <v>#REF!</v>
      </c>
      <c r="Q14" s="69">
        <f t="shared" si="0"/>
        <v>1</v>
      </c>
      <c r="R14" s="69" t="e">
        <f>IF(#REF!="ü",D14,"")</f>
        <v>#REF!</v>
      </c>
    </row>
    <row r="15" spans="1:18" ht="16.5" x14ac:dyDescent="0.25">
      <c r="A15" s="1">
        <v>38987</v>
      </c>
      <c r="B15" s="2" t="s">
        <v>107</v>
      </c>
      <c r="C15" s="3" t="s">
        <v>108</v>
      </c>
      <c r="D15" s="4">
        <v>1</v>
      </c>
      <c r="E15" s="5" t="s">
        <v>12</v>
      </c>
      <c r="F15" s="6">
        <v>1000</v>
      </c>
      <c r="G15" s="7"/>
      <c r="H15" s="8" t="s">
        <v>13</v>
      </c>
      <c r="I15" s="8" t="s">
        <v>13</v>
      </c>
      <c r="J15" s="9" t="s">
        <v>13</v>
      </c>
      <c r="K15" s="2" t="s">
        <v>272</v>
      </c>
      <c r="L15" s="177"/>
      <c r="M15" s="179">
        <v>30</v>
      </c>
      <c r="P15" s="69" t="e">
        <f>IF(#REF!="ü",D15,"")</f>
        <v>#REF!</v>
      </c>
      <c r="Q15" s="69">
        <f t="shared" si="0"/>
        <v>1</v>
      </c>
      <c r="R15" s="69" t="e">
        <f>IF(#REF!="ü",D15,"")</f>
        <v>#REF!</v>
      </c>
    </row>
    <row r="16" spans="1:18" ht="16.5" x14ac:dyDescent="0.25">
      <c r="A16" s="1">
        <v>39162</v>
      </c>
      <c r="B16" s="2" t="s">
        <v>92</v>
      </c>
      <c r="C16" s="3" t="s">
        <v>93</v>
      </c>
      <c r="D16" s="4">
        <v>1</v>
      </c>
      <c r="E16" s="5" t="s">
        <v>21</v>
      </c>
      <c r="F16" s="6">
        <v>500</v>
      </c>
      <c r="G16" s="7"/>
      <c r="H16" s="8" t="s">
        <v>13</v>
      </c>
      <c r="I16" s="8" t="s">
        <v>13</v>
      </c>
      <c r="J16" s="9" t="s">
        <v>13</v>
      </c>
      <c r="K16" s="2" t="s">
        <v>267</v>
      </c>
      <c r="L16" s="177"/>
      <c r="M16" s="179">
        <v>10</v>
      </c>
      <c r="P16" s="69" t="e">
        <f>IF(#REF!="ü",D16,"")</f>
        <v>#REF!</v>
      </c>
      <c r="Q16" s="69">
        <f t="shared" si="0"/>
        <v>1</v>
      </c>
      <c r="R16" s="69" t="e">
        <f>IF(#REF!="ü",D16,"")</f>
        <v>#REF!</v>
      </c>
    </row>
    <row r="17" spans="1:22" ht="16.5" x14ac:dyDescent="0.25">
      <c r="A17" s="1">
        <v>39855</v>
      </c>
      <c r="B17" s="2" t="s">
        <v>26</v>
      </c>
      <c r="C17" s="3" t="s">
        <v>27</v>
      </c>
      <c r="D17" s="4">
        <v>1</v>
      </c>
      <c r="E17" s="5" t="s">
        <v>12</v>
      </c>
      <c r="F17" s="6">
        <v>4500</v>
      </c>
      <c r="G17" s="7"/>
      <c r="H17" s="8" t="s">
        <v>13</v>
      </c>
      <c r="I17" s="8" t="s">
        <v>13</v>
      </c>
      <c r="J17" s="9" t="s">
        <v>13</v>
      </c>
      <c r="K17" s="2" t="s">
        <v>256</v>
      </c>
      <c r="L17" s="177"/>
      <c r="M17" s="179">
        <v>30</v>
      </c>
      <c r="P17" s="69" t="e">
        <f>IF(#REF!="ü",D17,"")</f>
        <v>#REF!</v>
      </c>
      <c r="Q17" s="69">
        <f t="shared" si="0"/>
        <v>1</v>
      </c>
      <c r="R17" s="69" t="e">
        <f>IF(#REF!="ü",D17,"")</f>
        <v>#REF!</v>
      </c>
    </row>
    <row r="18" spans="1:22" ht="33" x14ac:dyDescent="0.25">
      <c r="A18" s="1">
        <v>40039</v>
      </c>
      <c r="B18" s="2" t="s">
        <v>10</v>
      </c>
      <c r="C18" s="3" t="s">
        <v>11</v>
      </c>
      <c r="D18" s="4">
        <v>1</v>
      </c>
      <c r="E18" s="5" t="s">
        <v>12</v>
      </c>
      <c r="F18" s="6">
        <v>1800</v>
      </c>
      <c r="G18" s="7"/>
      <c r="H18" s="8"/>
      <c r="I18" s="8"/>
      <c r="J18" s="9" t="s">
        <v>13</v>
      </c>
      <c r="K18" s="2" t="s">
        <v>275</v>
      </c>
      <c r="L18" s="177"/>
      <c r="M18" s="179">
        <v>60</v>
      </c>
      <c r="P18" s="69" t="e">
        <f>IF(#REF!="ü",D18,"")</f>
        <v>#REF!</v>
      </c>
      <c r="Q18" s="69">
        <f t="shared" si="0"/>
        <v>1</v>
      </c>
      <c r="R18" s="69" t="e">
        <f>IF(#REF!="ü",D18,"")</f>
        <v>#REF!</v>
      </c>
    </row>
    <row r="19" spans="1:22" ht="16.5" x14ac:dyDescent="0.25">
      <c r="A19" s="1">
        <v>40387</v>
      </c>
      <c r="B19" s="2" t="s">
        <v>28</v>
      </c>
      <c r="C19" s="3" t="s">
        <v>29</v>
      </c>
      <c r="D19" s="142">
        <v>1</v>
      </c>
      <c r="E19" s="127" t="s">
        <v>12</v>
      </c>
      <c r="F19" s="149">
        <v>3900</v>
      </c>
      <c r="G19" s="144"/>
      <c r="H19" s="125"/>
      <c r="I19" s="125"/>
      <c r="J19" s="128" t="s">
        <v>13</v>
      </c>
      <c r="K19" s="2" t="s">
        <v>256</v>
      </c>
      <c r="L19" s="177"/>
      <c r="M19" s="179">
        <v>30</v>
      </c>
      <c r="P19" s="69" t="e">
        <f>IF(#REF!="ü",D19,"")</f>
        <v>#REF!</v>
      </c>
      <c r="Q19" s="69">
        <f t="shared" si="0"/>
        <v>1</v>
      </c>
      <c r="R19" s="69" t="e">
        <f>IF(#REF!="ü",D19,"")</f>
        <v>#REF!</v>
      </c>
    </row>
    <row r="20" spans="1:22" ht="17.25" thickBot="1" x14ac:dyDescent="0.3">
      <c r="A20" s="32"/>
      <c r="B20" s="33"/>
      <c r="C20" s="34"/>
      <c r="D20" s="145">
        <f>SUM(D7:D19)</f>
        <v>14</v>
      </c>
      <c r="E20" s="146"/>
      <c r="F20" s="150"/>
      <c r="G20" s="148"/>
      <c r="H20" s="155">
        <f t="shared" ref="H20:I20" si="1">U20</f>
        <v>14</v>
      </c>
      <c r="I20" s="155" t="e">
        <f t="shared" si="1"/>
        <v>#REF!</v>
      </c>
      <c r="J20" s="155">
        <f>U20</f>
        <v>14</v>
      </c>
      <c r="K20" s="33"/>
      <c r="L20" s="177"/>
      <c r="T20" s="69" t="e">
        <f>SUM(P7:P19)</f>
        <v>#REF!</v>
      </c>
      <c r="U20" s="69">
        <f>SUM(Q7:Q19)</f>
        <v>14</v>
      </c>
      <c r="V20" s="69" t="e">
        <f>SUM(R7:R19)</f>
        <v>#REF!</v>
      </c>
    </row>
    <row r="21" spans="1:22" s="14" customFormat="1" ht="20.100000000000001" customHeight="1" x14ac:dyDescent="0.25">
      <c r="A21" s="102" t="s">
        <v>294</v>
      </c>
      <c r="B21" s="103"/>
      <c r="C21" s="104"/>
      <c r="D21" s="105"/>
      <c r="E21" s="106"/>
      <c r="F21" s="104"/>
      <c r="G21" s="104"/>
      <c r="H21" s="107"/>
      <c r="I21" s="107"/>
      <c r="J21" s="104"/>
      <c r="K21" s="103"/>
      <c r="L21" s="177"/>
      <c r="M21" s="179"/>
    </row>
    <row r="22" spans="1:22" ht="16.5" x14ac:dyDescent="0.25">
      <c r="A22" s="1">
        <v>39288</v>
      </c>
      <c r="B22" s="2" t="s">
        <v>45</v>
      </c>
      <c r="C22" s="3" t="s">
        <v>46</v>
      </c>
      <c r="D22" s="4">
        <v>2</v>
      </c>
      <c r="E22" s="5" t="s">
        <v>21</v>
      </c>
      <c r="F22" s="6">
        <v>4970</v>
      </c>
      <c r="G22" s="7"/>
      <c r="H22" s="8" t="s">
        <v>13</v>
      </c>
      <c r="I22" s="8" t="s">
        <v>13</v>
      </c>
      <c r="J22" s="9" t="s">
        <v>13</v>
      </c>
      <c r="K22" s="2" t="s">
        <v>264</v>
      </c>
      <c r="L22" s="177"/>
      <c r="M22" s="179">
        <v>100</v>
      </c>
      <c r="P22" s="69" t="e">
        <f>IF(#REF!="ü",D22,"")</f>
        <v>#REF!</v>
      </c>
      <c r="Q22" s="69">
        <f>IF(J22="ü",D22,"")</f>
        <v>2</v>
      </c>
      <c r="R22" s="69" t="e">
        <f>IF(#REF!="ü",D22,"")</f>
        <v>#REF!</v>
      </c>
    </row>
    <row r="23" spans="1:22" ht="16.5" x14ac:dyDescent="0.25">
      <c r="A23" s="1">
        <v>39295</v>
      </c>
      <c r="B23" s="2" t="s">
        <v>94</v>
      </c>
      <c r="C23" s="3" t="s">
        <v>95</v>
      </c>
      <c r="D23" s="4">
        <v>1</v>
      </c>
      <c r="E23" s="5" t="s">
        <v>14</v>
      </c>
      <c r="F23" s="6">
        <v>2400</v>
      </c>
      <c r="G23" s="7"/>
      <c r="H23" s="8" t="s">
        <v>13</v>
      </c>
      <c r="I23" s="8" t="s">
        <v>13</v>
      </c>
      <c r="J23" s="9" t="s">
        <v>13</v>
      </c>
      <c r="K23" s="2" t="s">
        <v>268</v>
      </c>
      <c r="L23" s="177"/>
      <c r="M23" s="179">
        <v>80</v>
      </c>
      <c r="P23" s="69" t="e">
        <f>IF(#REF!="ü",D23,"")</f>
        <v>#REF!</v>
      </c>
      <c r="Q23" s="69">
        <f>IF(J23="ü",D23,"")</f>
        <v>1</v>
      </c>
      <c r="R23" s="69" t="e">
        <f>IF(#REF!="ü",D23,"")</f>
        <v>#REF!</v>
      </c>
    </row>
    <row r="24" spans="1:22" ht="16.5" x14ac:dyDescent="0.25">
      <c r="A24" s="1">
        <v>39332</v>
      </c>
      <c r="B24" s="2" t="s">
        <v>98</v>
      </c>
      <c r="C24" s="3" t="s">
        <v>99</v>
      </c>
      <c r="D24" s="142">
        <v>1</v>
      </c>
      <c r="E24" s="127" t="s">
        <v>12</v>
      </c>
      <c r="F24" s="149">
        <v>4950</v>
      </c>
      <c r="G24" s="144"/>
      <c r="H24" s="125" t="s">
        <v>13</v>
      </c>
      <c r="I24" s="125" t="s">
        <v>13</v>
      </c>
      <c r="J24" s="128" t="s">
        <v>13</v>
      </c>
      <c r="K24" s="2" t="s">
        <v>270</v>
      </c>
      <c r="L24" s="177"/>
      <c r="M24" s="179">
        <v>50</v>
      </c>
      <c r="P24" s="69" t="e">
        <f>IF(#REF!="ü",D24,"")</f>
        <v>#REF!</v>
      </c>
      <c r="Q24" s="69">
        <f>IF(J24="ü",D24,"")</f>
        <v>1</v>
      </c>
      <c r="R24" s="69" t="e">
        <f>IF(#REF!="ü",D24,"")</f>
        <v>#REF!</v>
      </c>
    </row>
    <row r="25" spans="1:22" ht="17.25" thickBot="1" x14ac:dyDescent="0.3">
      <c r="A25" s="32"/>
      <c r="B25" s="33"/>
      <c r="C25" s="34"/>
      <c r="D25" s="145">
        <f>SUM(D22:D24)</f>
        <v>4</v>
      </c>
      <c r="E25" s="146"/>
      <c r="F25" s="150"/>
      <c r="G25" s="148"/>
      <c r="H25" s="155">
        <f t="shared" ref="H25:I25" si="2">U25</f>
        <v>4</v>
      </c>
      <c r="I25" s="155" t="e">
        <f t="shared" si="2"/>
        <v>#REF!</v>
      </c>
      <c r="J25" s="155">
        <f>U25</f>
        <v>4</v>
      </c>
      <c r="K25" s="33"/>
      <c r="L25" s="177"/>
      <c r="T25" s="69" t="e">
        <f>SUM(P22:P24)</f>
        <v>#REF!</v>
      </c>
      <c r="U25" s="69">
        <f t="shared" ref="U25:V25" si="3">SUM(Q22:Q24)</f>
        <v>4</v>
      </c>
      <c r="V25" s="69" t="e">
        <f t="shared" si="3"/>
        <v>#REF!</v>
      </c>
    </row>
    <row r="26" spans="1:22" s="14" customFormat="1" ht="20.100000000000001" customHeight="1" x14ac:dyDescent="0.25">
      <c r="A26" s="102" t="s">
        <v>295</v>
      </c>
      <c r="B26" s="103"/>
      <c r="C26" s="104"/>
      <c r="D26" s="105"/>
      <c r="E26" s="106"/>
      <c r="F26" s="104"/>
      <c r="G26" s="104"/>
      <c r="H26" s="107"/>
      <c r="I26" s="107"/>
      <c r="J26" s="104"/>
      <c r="K26" s="103"/>
      <c r="L26" s="177"/>
      <c r="M26" s="179"/>
    </row>
    <row r="27" spans="1:22" ht="16.5" x14ac:dyDescent="0.25">
      <c r="A27" s="1">
        <v>38633</v>
      </c>
      <c r="B27" s="2" t="s">
        <v>30</v>
      </c>
      <c r="C27" s="3" t="s">
        <v>31</v>
      </c>
      <c r="D27" s="4">
        <v>1</v>
      </c>
      <c r="E27" s="5" t="s">
        <v>12</v>
      </c>
      <c r="F27" s="2"/>
      <c r="G27" s="7"/>
      <c r="H27" s="8" t="s">
        <v>13</v>
      </c>
      <c r="I27" s="8" t="s">
        <v>13</v>
      </c>
      <c r="J27" s="9" t="s">
        <v>13</v>
      </c>
      <c r="K27" s="2" t="s">
        <v>242</v>
      </c>
      <c r="L27" s="177"/>
      <c r="M27" s="179">
        <v>30</v>
      </c>
      <c r="P27" s="69" t="e">
        <f>IF(#REF!="ü",D27,"")</f>
        <v>#REF!</v>
      </c>
      <c r="Q27" s="69">
        <f>IF(J27="ü",D27,"")</f>
        <v>1</v>
      </c>
      <c r="R27" s="69" t="e">
        <f>IF(#REF!="ü",D27,"")</f>
        <v>#REF!</v>
      </c>
    </row>
    <row r="28" spans="1:22" ht="33" x14ac:dyDescent="0.25">
      <c r="A28" s="1">
        <v>39721</v>
      </c>
      <c r="B28" s="2" t="s">
        <v>105</v>
      </c>
      <c r="C28" s="3" t="s">
        <v>106</v>
      </c>
      <c r="D28" s="142">
        <v>1</v>
      </c>
      <c r="E28" s="127" t="s">
        <v>12</v>
      </c>
      <c r="F28" s="149">
        <v>4590</v>
      </c>
      <c r="G28" s="144"/>
      <c r="H28" s="125" t="s">
        <v>13</v>
      </c>
      <c r="I28" s="125" t="s">
        <v>13</v>
      </c>
      <c r="J28" s="128" t="s">
        <v>13</v>
      </c>
      <c r="K28" s="2" t="s">
        <v>271</v>
      </c>
      <c r="L28" s="177"/>
      <c r="M28" s="179">
        <v>30</v>
      </c>
      <c r="P28" s="69" t="e">
        <f>IF(#REF!="ü",D28,"")</f>
        <v>#REF!</v>
      </c>
      <c r="Q28" s="69">
        <f>IF(J28="ü",D28,"")</f>
        <v>1</v>
      </c>
      <c r="R28" s="69" t="e">
        <f>IF(#REF!="ü",D28,"")</f>
        <v>#REF!</v>
      </c>
    </row>
    <row r="29" spans="1:22" ht="17.25" thickBot="1" x14ac:dyDescent="0.3">
      <c r="A29" s="32"/>
      <c r="B29" s="33"/>
      <c r="C29" s="34"/>
      <c r="D29" s="145">
        <f>SUM(D27:D28)</f>
        <v>2</v>
      </c>
      <c r="E29" s="146"/>
      <c r="F29" s="150"/>
      <c r="G29" s="148"/>
      <c r="H29" s="155">
        <f t="shared" ref="H29:I29" si="4">U29</f>
        <v>2</v>
      </c>
      <c r="I29" s="155" t="e">
        <f t="shared" si="4"/>
        <v>#REF!</v>
      </c>
      <c r="J29" s="155">
        <f>U29</f>
        <v>2</v>
      </c>
      <c r="K29" s="33"/>
      <c r="L29" s="177"/>
      <c r="T29" s="69" t="e">
        <f>SUM(P27:P28)</f>
        <v>#REF!</v>
      </c>
      <c r="U29" s="69">
        <f t="shared" ref="U29:V29" si="5">SUM(Q27:Q28)</f>
        <v>2</v>
      </c>
      <c r="V29" s="69" t="e">
        <f t="shared" si="5"/>
        <v>#REF!</v>
      </c>
    </row>
    <row r="30" spans="1:22" s="14" customFormat="1" ht="20.100000000000001" customHeight="1" x14ac:dyDescent="0.25">
      <c r="A30" s="102" t="s">
        <v>296</v>
      </c>
      <c r="B30" s="103"/>
      <c r="C30" s="104"/>
      <c r="D30" s="105"/>
      <c r="E30" s="106"/>
      <c r="F30" s="104"/>
      <c r="G30" s="104"/>
      <c r="H30" s="107"/>
      <c r="I30" s="107"/>
      <c r="J30" s="104"/>
      <c r="K30" s="103"/>
      <c r="L30" s="177"/>
      <c r="M30" s="179"/>
    </row>
    <row r="31" spans="1:22" ht="33" x14ac:dyDescent="0.25">
      <c r="A31" s="1">
        <v>38796</v>
      </c>
      <c r="B31" s="2" t="s">
        <v>15</v>
      </c>
      <c r="C31" s="3" t="s">
        <v>16</v>
      </c>
      <c r="D31" s="4">
        <v>3</v>
      </c>
      <c r="E31" s="5" t="s">
        <v>12</v>
      </c>
      <c r="F31" s="6">
        <v>550</v>
      </c>
      <c r="G31" s="7"/>
      <c r="H31" s="8" t="s">
        <v>13</v>
      </c>
      <c r="I31" s="8" t="s">
        <v>13</v>
      </c>
      <c r="J31" s="52" t="s">
        <v>13</v>
      </c>
      <c r="K31" s="3" t="s">
        <v>230</v>
      </c>
      <c r="L31" s="177"/>
      <c r="M31" s="179">
        <v>10</v>
      </c>
      <c r="P31" s="69" t="e">
        <f>IF(#REF!="ü",D31,"")</f>
        <v>#REF!</v>
      </c>
      <c r="Q31" s="69">
        <v>3</v>
      </c>
      <c r="R31" s="69">
        <v>9</v>
      </c>
    </row>
    <row r="32" spans="1:22" ht="66" x14ac:dyDescent="0.25">
      <c r="A32" s="1">
        <v>39332</v>
      </c>
      <c r="B32" s="2" t="s">
        <v>109</v>
      </c>
      <c r="C32" s="3" t="s">
        <v>89</v>
      </c>
      <c r="D32" s="4">
        <v>1</v>
      </c>
      <c r="E32" s="5" t="s">
        <v>12</v>
      </c>
      <c r="F32" s="6">
        <v>3300</v>
      </c>
      <c r="G32" s="7"/>
      <c r="H32" s="8"/>
      <c r="I32" s="8"/>
      <c r="J32" s="9" t="s">
        <v>13</v>
      </c>
      <c r="K32" s="2" t="s">
        <v>250</v>
      </c>
      <c r="L32" s="177"/>
      <c r="M32" s="179">
        <v>150</v>
      </c>
      <c r="P32" s="69" t="e">
        <f>IF(#REF!="ü",D32,"")</f>
        <v>#REF!</v>
      </c>
      <c r="Q32" s="69">
        <f t="shared" ref="Q32:Q37" si="6">IF(J32="ü",D32,"")</f>
        <v>1</v>
      </c>
      <c r="R32" s="69" t="e">
        <f>IF(#REF!="ü",D32,"")</f>
        <v>#REF!</v>
      </c>
    </row>
    <row r="33" spans="1:22" ht="66" x14ac:dyDescent="0.25">
      <c r="A33" s="1">
        <v>39332</v>
      </c>
      <c r="B33" s="2" t="s">
        <v>88</v>
      </c>
      <c r="C33" s="3" t="s">
        <v>89</v>
      </c>
      <c r="D33" s="4">
        <v>1</v>
      </c>
      <c r="E33" s="5" t="s">
        <v>12</v>
      </c>
      <c r="F33" s="6">
        <v>3300</v>
      </c>
      <c r="G33" s="7"/>
      <c r="H33" s="8"/>
      <c r="I33" s="8"/>
      <c r="J33" s="9" t="s">
        <v>13</v>
      </c>
      <c r="K33" s="2" t="s">
        <v>261</v>
      </c>
      <c r="L33" s="177"/>
      <c r="M33" s="179">
        <v>150</v>
      </c>
      <c r="P33" s="69" t="e">
        <f>IF(#REF!="ü",D33,"")</f>
        <v>#REF!</v>
      </c>
      <c r="Q33" s="69">
        <f t="shared" si="6"/>
        <v>1</v>
      </c>
      <c r="R33" s="69" t="e">
        <f>IF(#REF!="ü",D33,"")</f>
        <v>#REF!</v>
      </c>
    </row>
    <row r="34" spans="1:22" ht="66" x14ac:dyDescent="0.25">
      <c r="A34" s="1">
        <v>39332</v>
      </c>
      <c r="B34" s="2" t="s">
        <v>110</v>
      </c>
      <c r="C34" s="3" t="s">
        <v>89</v>
      </c>
      <c r="D34" s="4">
        <v>1</v>
      </c>
      <c r="E34" s="5" t="s">
        <v>12</v>
      </c>
      <c r="F34" s="6">
        <v>3300</v>
      </c>
      <c r="G34" s="2"/>
      <c r="H34" s="8"/>
      <c r="I34" s="8"/>
      <c r="J34" s="9" t="s">
        <v>13</v>
      </c>
      <c r="K34" s="2" t="s">
        <v>250</v>
      </c>
      <c r="L34" s="177"/>
      <c r="M34" s="179">
        <v>150</v>
      </c>
      <c r="P34" s="69" t="e">
        <f>IF(#REF!="ü",D34,"")</f>
        <v>#REF!</v>
      </c>
      <c r="Q34" s="69">
        <f t="shared" si="6"/>
        <v>1</v>
      </c>
      <c r="R34" s="69" t="e">
        <f>IF(#REF!="ü",D34,"")</f>
        <v>#REF!</v>
      </c>
    </row>
    <row r="35" spans="1:22" ht="66" x14ac:dyDescent="0.25">
      <c r="A35" s="1">
        <v>39332</v>
      </c>
      <c r="B35" s="2" t="s">
        <v>40</v>
      </c>
      <c r="C35" s="3" t="s">
        <v>41</v>
      </c>
      <c r="D35" s="4">
        <v>1</v>
      </c>
      <c r="E35" s="5" t="s">
        <v>12</v>
      </c>
      <c r="F35" s="6">
        <v>3300</v>
      </c>
      <c r="G35" s="2"/>
      <c r="H35" s="8"/>
      <c r="I35" s="8"/>
      <c r="J35" s="9" t="s">
        <v>13</v>
      </c>
      <c r="K35" s="2" t="s">
        <v>261</v>
      </c>
      <c r="L35" s="177"/>
      <c r="M35" s="179">
        <v>150</v>
      </c>
      <c r="P35" s="69" t="e">
        <f>IF(#REF!="ü",D35,"")</f>
        <v>#REF!</v>
      </c>
      <c r="Q35" s="69">
        <f t="shared" si="6"/>
        <v>1</v>
      </c>
      <c r="R35" s="69" t="e">
        <f>IF(#REF!="ü",D35,"")</f>
        <v>#REF!</v>
      </c>
    </row>
    <row r="36" spans="1:22" ht="16.5" x14ac:dyDescent="0.25">
      <c r="A36" s="1">
        <v>40059</v>
      </c>
      <c r="B36" s="2" t="s">
        <v>90</v>
      </c>
      <c r="C36" s="3" t="s">
        <v>91</v>
      </c>
      <c r="D36" s="4">
        <v>1</v>
      </c>
      <c r="E36" s="5" t="s">
        <v>12</v>
      </c>
      <c r="F36" s="6">
        <v>4990</v>
      </c>
      <c r="G36" s="7"/>
      <c r="H36" s="8" t="s">
        <v>13</v>
      </c>
      <c r="I36" s="8" t="s">
        <v>13</v>
      </c>
      <c r="J36" s="9" t="s">
        <v>13</v>
      </c>
      <c r="K36" s="2" t="s">
        <v>266</v>
      </c>
      <c r="L36" s="177"/>
      <c r="M36" s="179">
        <v>20</v>
      </c>
      <c r="P36" s="69" t="e">
        <f>IF(#REF!="ü",D36,"")</f>
        <v>#REF!</v>
      </c>
      <c r="Q36" s="69">
        <f t="shared" si="6"/>
        <v>1</v>
      </c>
      <c r="R36" s="69" t="e">
        <f>IF(#REF!="ü",D36,"")</f>
        <v>#REF!</v>
      </c>
    </row>
    <row r="37" spans="1:22" ht="16.5" x14ac:dyDescent="0.25">
      <c r="A37" s="1">
        <v>40059</v>
      </c>
      <c r="B37" s="2" t="s">
        <v>111</v>
      </c>
      <c r="C37" s="3" t="s">
        <v>91</v>
      </c>
      <c r="D37" s="142">
        <v>1</v>
      </c>
      <c r="E37" s="127" t="s">
        <v>12</v>
      </c>
      <c r="F37" s="149">
        <v>4990</v>
      </c>
      <c r="G37" s="144"/>
      <c r="H37" s="125" t="s">
        <v>13</v>
      </c>
      <c r="I37" s="125" t="s">
        <v>13</v>
      </c>
      <c r="J37" s="128" t="s">
        <v>13</v>
      </c>
      <c r="K37" s="2" t="s">
        <v>266</v>
      </c>
      <c r="L37" s="177"/>
      <c r="M37" s="179">
        <v>20</v>
      </c>
      <c r="P37" s="69" t="e">
        <f>IF(#REF!="ü",D37,"")</f>
        <v>#REF!</v>
      </c>
      <c r="Q37" s="69">
        <f t="shared" si="6"/>
        <v>1</v>
      </c>
      <c r="R37" s="69" t="e">
        <f>IF(#REF!="ü",D37,"")</f>
        <v>#REF!</v>
      </c>
    </row>
    <row r="38" spans="1:22" ht="17.25" thickBot="1" x14ac:dyDescent="0.3">
      <c r="A38" s="32"/>
      <c r="B38" s="33"/>
      <c r="C38" s="34"/>
      <c r="D38" s="145">
        <f>SUM(D31:D37)</f>
        <v>9</v>
      </c>
      <c r="E38" s="146"/>
      <c r="F38" s="150"/>
      <c r="G38" s="148"/>
      <c r="H38" s="155">
        <f t="shared" ref="H38:I38" si="7">U38</f>
        <v>9</v>
      </c>
      <c r="I38" s="155" t="e">
        <f t="shared" si="7"/>
        <v>#REF!</v>
      </c>
      <c r="J38" s="155">
        <f>U38</f>
        <v>9</v>
      </c>
      <c r="K38" s="33"/>
      <c r="L38" s="177"/>
      <c r="T38" s="69" t="e">
        <f>SUM(P31:P37)</f>
        <v>#REF!</v>
      </c>
      <c r="U38" s="69">
        <f t="shared" ref="U38:V38" si="8">SUM(Q31:Q37)</f>
        <v>9</v>
      </c>
      <c r="V38" s="69" t="e">
        <f t="shared" si="8"/>
        <v>#REF!</v>
      </c>
    </row>
    <row r="39" spans="1:22" s="14" customFormat="1" ht="20.100000000000001" customHeight="1" x14ac:dyDescent="0.25">
      <c r="A39" s="102" t="s">
        <v>297</v>
      </c>
      <c r="B39" s="103"/>
      <c r="C39" s="104"/>
      <c r="D39" s="105"/>
      <c r="E39" s="106"/>
      <c r="F39" s="104"/>
      <c r="G39" s="104"/>
      <c r="H39" s="107"/>
      <c r="I39" s="107"/>
      <c r="J39" s="104"/>
      <c r="K39" s="103"/>
      <c r="L39" s="177"/>
      <c r="M39" s="179"/>
    </row>
    <row r="40" spans="1:22" ht="16.5" x14ac:dyDescent="0.25">
      <c r="A40" s="1">
        <v>38749</v>
      </c>
      <c r="B40" s="2" t="s">
        <v>54</v>
      </c>
      <c r="C40" s="3" t="s">
        <v>55</v>
      </c>
      <c r="D40" s="4">
        <v>1</v>
      </c>
      <c r="E40" s="5" t="s">
        <v>21</v>
      </c>
      <c r="F40" s="6">
        <v>25000</v>
      </c>
      <c r="G40" s="7"/>
      <c r="H40" s="8" t="s">
        <v>13</v>
      </c>
      <c r="I40" s="8" t="s">
        <v>13</v>
      </c>
      <c r="J40" s="9" t="s">
        <v>13</v>
      </c>
      <c r="K40" s="2" t="s">
        <v>280</v>
      </c>
      <c r="L40" s="177"/>
      <c r="M40" s="179">
        <v>250</v>
      </c>
      <c r="P40" s="69" t="e">
        <f>IF(#REF!="ü",D40,"")</f>
        <v>#REF!</v>
      </c>
      <c r="Q40" s="69">
        <f t="shared" ref="Q40:Q68" si="9">IF(J40="ü",D40,"")</f>
        <v>1</v>
      </c>
      <c r="R40" s="69" t="e">
        <f>IF(#REF!="ü",D40,"")</f>
        <v>#REF!</v>
      </c>
    </row>
    <row r="41" spans="1:22" ht="16.5" x14ac:dyDescent="0.25">
      <c r="A41" s="1">
        <v>38706</v>
      </c>
      <c r="B41" s="2" t="s">
        <v>50</v>
      </c>
      <c r="C41" s="3" t="s">
        <v>100</v>
      </c>
      <c r="D41" s="4">
        <v>1</v>
      </c>
      <c r="E41" s="5" t="s">
        <v>21</v>
      </c>
      <c r="F41" s="2">
        <v>25000</v>
      </c>
      <c r="G41" s="2"/>
      <c r="H41" s="8"/>
      <c r="I41" s="8"/>
      <c r="J41" s="9" t="s">
        <v>13</v>
      </c>
      <c r="K41" s="2" t="s">
        <v>252</v>
      </c>
      <c r="L41" s="177"/>
      <c r="M41" s="179">
        <v>250</v>
      </c>
      <c r="P41" s="69" t="e">
        <f>IF(#REF!="ü",D41,"")</f>
        <v>#REF!</v>
      </c>
      <c r="Q41" s="69">
        <f t="shared" si="9"/>
        <v>1</v>
      </c>
      <c r="R41" s="69" t="e">
        <f>IF(#REF!="ü",D41,"")</f>
        <v>#REF!</v>
      </c>
    </row>
    <row r="42" spans="1:22" ht="49.5" x14ac:dyDescent="0.25">
      <c r="A42" s="1">
        <v>38771</v>
      </c>
      <c r="B42" s="2" t="s">
        <v>101</v>
      </c>
      <c r="C42" s="3" t="s">
        <v>102</v>
      </c>
      <c r="D42" s="4">
        <v>10</v>
      </c>
      <c r="E42" s="5" t="s">
        <v>12</v>
      </c>
      <c r="F42" s="2">
        <v>28000</v>
      </c>
      <c r="G42" s="2"/>
      <c r="H42" s="8"/>
      <c r="I42" s="8"/>
      <c r="J42" s="9" t="s">
        <v>13</v>
      </c>
      <c r="K42" s="2" t="s">
        <v>252</v>
      </c>
      <c r="L42" s="177"/>
      <c r="M42" s="179">
        <v>250</v>
      </c>
      <c r="P42" s="69" t="e">
        <f>IF(#REF!="ü",D42,"")</f>
        <v>#REF!</v>
      </c>
      <c r="Q42" s="69">
        <f t="shared" si="9"/>
        <v>10</v>
      </c>
      <c r="R42" s="69" t="e">
        <f>IF(#REF!="ü",D42,"")</f>
        <v>#REF!</v>
      </c>
    </row>
    <row r="43" spans="1:22" ht="16.5" x14ac:dyDescent="0.25">
      <c r="A43" s="1">
        <v>38771</v>
      </c>
      <c r="B43" s="2" t="s">
        <v>103</v>
      </c>
      <c r="C43" s="3" t="s">
        <v>104</v>
      </c>
      <c r="D43" s="4">
        <v>10</v>
      </c>
      <c r="E43" s="5" t="s">
        <v>12</v>
      </c>
      <c r="F43" s="2">
        <v>1800</v>
      </c>
      <c r="G43" s="2"/>
      <c r="H43" s="8"/>
      <c r="I43" s="8"/>
      <c r="J43" s="9" t="s">
        <v>13</v>
      </c>
      <c r="K43" s="92" t="s">
        <v>263</v>
      </c>
      <c r="L43" s="177"/>
      <c r="M43" s="179">
        <v>30</v>
      </c>
      <c r="P43" s="69" t="e">
        <f>IF(#REF!="ü",D43,"")</f>
        <v>#REF!</v>
      </c>
      <c r="Q43" s="69">
        <f t="shared" si="9"/>
        <v>10</v>
      </c>
      <c r="R43" s="69" t="e">
        <f>IF(#REF!="ü",D43,"")</f>
        <v>#REF!</v>
      </c>
    </row>
    <row r="44" spans="1:22" ht="16.5" x14ac:dyDescent="0.25">
      <c r="A44" s="1">
        <v>38771</v>
      </c>
      <c r="B44" s="2" t="s">
        <v>32</v>
      </c>
      <c r="C44" s="3" t="s">
        <v>33</v>
      </c>
      <c r="D44" s="4">
        <v>1</v>
      </c>
      <c r="E44" s="5" t="s">
        <v>12</v>
      </c>
      <c r="F44" s="6">
        <v>10000</v>
      </c>
      <c r="G44" s="7"/>
      <c r="H44" s="8" t="s">
        <v>13</v>
      </c>
      <c r="I44" s="8" t="s">
        <v>13</v>
      </c>
      <c r="J44" s="9" t="s">
        <v>13</v>
      </c>
      <c r="K44" s="92" t="s">
        <v>257</v>
      </c>
      <c r="L44" s="177"/>
      <c r="M44" s="179">
        <v>20</v>
      </c>
      <c r="P44" s="69" t="e">
        <f>IF(#REF!="ü",D44,"")</f>
        <v>#REF!</v>
      </c>
      <c r="Q44" s="69">
        <f t="shared" si="9"/>
        <v>1</v>
      </c>
      <c r="R44" s="69" t="e">
        <f>IF(#REF!="ü",D44,"")</f>
        <v>#REF!</v>
      </c>
    </row>
    <row r="45" spans="1:22" s="14" customFormat="1" ht="18" x14ac:dyDescent="0.25">
      <c r="A45" s="1">
        <v>38706</v>
      </c>
      <c r="B45" s="2" t="s">
        <v>17</v>
      </c>
      <c r="C45" s="3" t="s">
        <v>18</v>
      </c>
      <c r="D45" s="4">
        <v>1</v>
      </c>
      <c r="E45" s="5" t="s">
        <v>12</v>
      </c>
      <c r="F45" s="6">
        <v>5000</v>
      </c>
      <c r="G45" s="7"/>
      <c r="H45" s="89"/>
      <c r="I45" s="8"/>
      <c r="J45" s="9" t="s">
        <v>13</v>
      </c>
      <c r="K45" s="2" t="s">
        <v>257</v>
      </c>
      <c r="L45" s="177"/>
      <c r="M45" s="179">
        <v>20</v>
      </c>
      <c r="P45" s="69" t="e">
        <f>IF(#REF!="ü",D45,"")</f>
        <v>#REF!</v>
      </c>
      <c r="Q45" s="69">
        <f t="shared" si="9"/>
        <v>1</v>
      </c>
      <c r="R45" s="69" t="e">
        <f>IF(#REF!="ü",D45,"")</f>
        <v>#REF!</v>
      </c>
    </row>
    <row r="46" spans="1:22" ht="16.5" x14ac:dyDescent="0.25">
      <c r="A46" s="1">
        <v>38706</v>
      </c>
      <c r="B46" s="2" t="s">
        <v>80</v>
      </c>
      <c r="C46" s="3" t="s">
        <v>81</v>
      </c>
      <c r="D46" s="4">
        <v>1</v>
      </c>
      <c r="E46" s="5" t="s">
        <v>12</v>
      </c>
      <c r="F46" s="6">
        <v>5000</v>
      </c>
      <c r="G46" s="7"/>
      <c r="H46" s="8" t="s">
        <v>13</v>
      </c>
      <c r="I46" s="8" t="s">
        <v>13</v>
      </c>
      <c r="J46" s="9" t="s">
        <v>13</v>
      </c>
      <c r="K46" s="2" t="s">
        <v>257</v>
      </c>
      <c r="L46" s="177"/>
      <c r="M46" s="179">
        <v>20</v>
      </c>
      <c r="P46" s="69" t="e">
        <f>IF(#REF!="ü",D46,"")</f>
        <v>#REF!</v>
      </c>
      <c r="Q46" s="69">
        <f t="shared" si="9"/>
        <v>1</v>
      </c>
      <c r="R46" s="69" t="e">
        <f>IF(#REF!="ü",D46,"")</f>
        <v>#REF!</v>
      </c>
    </row>
    <row r="47" spans="1:22" ht="33" x14ac:dyDescent="0.25">
      <c r="A47" s="1">
        <v>38882</v>
      </c>
      <c r="B47" s="2" t="s">
        <v>50</v>
      </c>
      <c r="C47" s="3" t="s">
        <v>51</v>
      </c>
      <c r="D47" s="4">
        <v>1</v>
      </c>
      <c r="E47" s="5" t="s">
        <v>21</v>
      </c>
      <c r="F47" s="6"/>
      <c r="G47" s="7"/>
      <c r="H47" s="89"/>
      <c r="I47" s="8"/>
      <c r="J47" s="9" t="s">
        <v>13</v>
      </c>
      <c r="K47" s="2" t="s">
        <v>280</v>
      </c>
      <c r="L47" s="177"/>
      <c r="M47" s="179">
        <v>250</v>
      </c>
      <c r="P47" s="69" t="e">
        <f>IF(#REF!="ü",D47,"")</f>
        <v>#REF!</v>
      </c>
      <c r="Q47" s="69">
        <f t="shared" si="9"/>
        <v>1</v>
      </c>
      <c r="R47" s="69" t="e">
        <f>IF(#REF!="ü",D47,"")</f>
        <v>#REF!</v>
      </c>
    </row>
    <row r="48" spans="1:22" ht="49.5" x14ac:dyDescent="0.25">
      <c r="A48" s="1">
        <v>38945</v>
      </c>
      <c r="B48" s="2" t="s">
        <v>32</v>
      </c>
      <c r="C48" s="3" t="s">
        <v>42</v>
      </c>
      <c r="D48" s="4">
        <v>1</v>
      </c>
      <c r="E48" s="5" t="s">
        <v>12</v>
      </c>
      <c r="F48" s="6">
        <v>25000</v>
      </c>
      <c r="G48" s="7"/>
      <c r="H48" s="89"/>
      <c r="I48" s="8"/>
      <c r="J48" s="9" t="s">
        <v>13</v>
      </c>
      <c r="K48" s="2" t="s">
        <v>262</v>
      </c>
      <c r="L48" s="177"/>
      <c r="M48" s="179">
        <v>250</v>
      </c>
      <c r="P48" s="69" t="e">
        <f>IF(#REF!="ü",D48,"")</f>
        <v>#REF!</v>
      </c>
      <c r="Q48" s="69">
        <f t="shared" si="9"/>
        <v>1</v>
      </c>
      <c r="R48" s="69" t="e">
        <f>IF(#REF!="ü",D48,"")</f>
        <v>#REF!</v>
      </c>
    </row>
    <row r="49" spans="1:18" ht="18" x14ac:dyDescent="0.25">
      <c r="A49" s="1">
        <v>38985</v>
      </c>
      <c r="B49" s="2" t="s">
        <v>52</v>
      </c>
      <c r="C49" s="3" t="s">
        <v>53</v>
      </c>
      <c r="D49" s="4">
        <v>1</v>
      </c>
      <c r="E49" s="5" t="s">
        <v>12</v>
      </c>
      <c r="F49" s="6">
        <v>4500</v>
      </c>
      <c r="G49" s="7"/>
      <c r="H49" s="89"/>
      <c r="I49" s="8"/>
      <c r="J49" s="9" t="s">
        <v>13</v>
      </c>
      <c r="K49" s="2" t="s">
        <v>257</v>
      </c>
      <c r="L49" s="177"/>
      <c r="M49" s="179">
        <v>20</v>
      </c>
      <c r="P49" s="69" t="e">
        <f>IF(#REF!="ü",D49,"")</f>
        <v>#REF!</v>
      </c>
      <c r="Q49" s="69">
        <f t="shared" si="9"/>
        <v>1</v>
      </c>
      <c r="R49" s="69" t="e">
        <f>IF(#REF!="ü",D49,"")</f>
        <v>#REF!</v>
      </c>
    </row>
    <row r="50" spans="1:18" ht="16.5" x14ac:dyDescent="0.25">
      <c r="A50" s="1">
        <v>39295</v>
      </c>
      <c r="B50" s="2" t="s">
        <v>56</v>
      </c>
      <c r="C50" s="3" t="s">
        <v>57</v>
      </c>
      <c r="D50" s="4">
        <v>1</v>
      </c>
      <c r="E50" s="5" t="s">
        <v>12</v>
      </c>
      <c r="F50" s="90">
        <v>4200</v>
      </c>
      <c r="G50" s="7"/>
      <c r="H50" s="8"/>
      <c r="I50" s="8"/>
      <c r="J50" s="9" t="s">
        <v>13</v>
      </c>
      <c r="K50" s="2" t="s">
        <v>257</v>
      </c>
      <c r="L50" s="177"/>
      <c r="M50" s="179">
        <v>20</v>
      </c>
      <c r="P50" s="69" t="e">
        <f>IF(#REF!="ü",D50,"")</f>
        <v>#REF!</v>
      </c>
      <c r="Q50" s="69">
        <f t="shared" si="9"/>
        <v>1</v>
      </c>
      <c r="R50" s="69" t="e">
        <f>IF(#REF!="ü",D50,"")</f>
        <v>#REF!</v>
      </c>
    </row>
    <row r="51" spans="1:18" ht="49.5" x14ac:dyDescent="0.25">
      <c r="A51" s="1">
        <v>39315</v>
      </c>
      <c r="B51" s="2" t="s">
        <v>58</v>
      </c>
      <c r="C51" s="3" t="s">
        <v>59</v>
      </c>
      <c r="D51" s="4">
        <v>1</v>
      </c>
      <c r="E51" s="5" t="s">
        <v>12</v>
      </c>
      <c r="F51" s="90">
        <v>3390</v>
      </c>
      <c r="G51" s="2"/>
      <c r="H51" s="8"/>
      <c r="I51" s="8"/>
      <c r="J51" s="9" t="s">
        <v>13</v>
      </c>
      <c r="K51" s="2" t="s">
        <v>281</v>
      </c>
      <c r="L51" s="177"/>
      <c r="M51" s="179">
        <v>20</v>
      </c>
      <c r="P51" s="69" t="e">
        <f>IF(#REF!="ü",D51,"")</f>
        <v>#REF!</v>
      </c>
      <c r="Q51" s="69">
        <f t="shared" si="9"/>
        <v>1</v>
      </c>
      <c r="R51" s="69" t="e">
        <f>IF(#REF!="ü",D51,"")</f>
        <v>#REF!</v>
      </c>
    </row>
    <row r="52" spans="1:18" ht="49.5" x14ac:dyDescent="0.25">
      <c r="A52" s="1">
        <v>39332</v>
      </c>
      <c r="B52" s="2" t="s">
        <v>60</v>
      </c>
      <c r="C52" s="3" t="s">
        <v>61</v>
      </c>
      <c r="D52" s="4">
        <v>1</v>
      </c>
      <c r="E52" s="5" t="s">
        <v>12</v>
      </c>
      <c r="F52" s="90">
        <v>3390</v>
      </c>
      <c r="G52" s="2"/>
      <c r="H52" s="8"/>
      <c r="I52" s="8"/>
      <c r="J52" s="9" t="s">
        <v>13</v>
      </c>
      <c r="K52" s="2" t="s">
        <v>281</v>
      </c>
      <c r="L52" s="177"/>
      <c r="M52" s="179">
        <v>20</v>
      </c>
      <c r="P52" s="69" t="e">
        <f>IF(#REF!="ü",D52,"")</f>
        <v>#REF!</v>
      </c>
      <c r="Q52" s="69">
        <f t="shared" si="9"/>
        <v>1</v>
      </c>
      <c r="R52" s="69" t="e">
        <f>IF(#REF!="ü",D52,"")</f>
        <v>#REF!</v>
      </c>
    </row>
    <row r="53" spans="1:18" ht="16.5" x14ac:dyDescent="0.25">
      <c r="A53" s="1">
        <v>40018</v>
      </c>
      <c r="B53" s="2" t="s">
        <v>62</v>
      </c>
      <c r="C53" s="3" t="s">
        <v>63</v>
      </c>
      <c r="D53" s="4">
        <v>24</v>
      </c>
      <c r="E53" s="5" t="s">
        <v>21</v>
      </c>
      <c r="F53" s="2">
        <v>23200</v>
      </c>
      <c r="G53" s="2"/>
      <c r="H53" s="8"/>
      <c r="I53" s="8"/>
      <c r="J53" s="9" t="s">
        <v>13</v>
      </c>
      <c r="K53" s="2" t="s">
        <v>282</v>
      </c>
      <c r="L53" s="177"/>
      <c r="M53" s="179">
        <v>250</v>
      </c>
      <c r="P53" s="69" t="e">
        <f>IF(#REF!="ü",D53,"")</f>
        <v>#REF!</v>
      </c>
      <c r="Q53" s="69">
        <f t="shared" si="9"/>
        <v>24</v>
      </c>
      <c r="R53" s="69" t="e">
        <f>IF(#REF!="ü",D53,"")</f>
        <v>#REF!</v>
      </c>
    </row>
    <row r="54" spans="1:18" ht="16.5" x14ac:dyDescent="0.25">
      <c r="A54" s="1">
        <v>40018</v>
      </c>
      <c r="B54" s="2" t="s">
        <v>64</v>
      </c>
      <c r="C54" s="3" t="s">
        <v>65</v>
      </c>
      <c r="D54" s="4">
        <v>1</v>
      </c>
      <c r="E54" s="5" t="s">
        <v>21</v>
      </c>
      <c r="F54" s="2"/>
      <c r="G54" s="2"/>
      <c r="H54" s="8"/>
      <c r="I54" s="8"/>
      <c r="J54" s="9" t="s">
        <v>13</v>
      </c>
      <c r="K54" s="92" t="s">
        <v>283</v>
      </c>
      <c r="L54" s="177"/>
      <c r="M54" s="179">
        <v>50</v>
      </c>
      <c r="P54" s="69" t="e">
        <f>IF(#REF!="ü",D54,"")</f>
        <v>#REF!</v>
      </c>
      <c r="Q54" s="69">
        <f t="shared" si="9"/>
        <v>1</v>
      </c>
      <c r="R54" s="69" t="e">
        <f>IF(#REF!="ü",D54,"")</f>
        <v>#REF!</v>
      </c>
    </row>
    <row r="55" spans="1:18" ht="16.5" x14ac:dyDescent="0.25">
      <c r="A55" s="1">
        <v>40060</v>
      </c>
      <c r="B55" s="2" t="s">
        <v>49</v>
      </c>
      <c r="C55" s="3" t="s">
        <v>299</v>
      </c>
      <c r="D55" s="4">
        <v>1</v>
      </c>
      <c r="E55" s="5" t="s">
        <v>21</v>
      </c>
      <c r="F55" s="6">
        <v>3000</v>
      </c>
      <c r="G55" s="7"/>
      <c r="H55" s="8" t="s">
        <v>13</v>
      </c>
      <c r="I55" s="8" t="s">
        <v>13</v>
      </c>
      <c r="J55" s="9" t="s">
        <v>13</v>
      </c>
      <c r="K55" s="2" t="s">
        <v>279</v>
      </c>
      <c r="L55" s="177"/>
      <c r="M55" s="179">
        <v>20</v>
      </c>
      <c r="P55" s="69" t="e">
        <f>IF(#REF!="ü",D55,"")</f>
        <v>#REF!</v>
      </c>
      <c r="Q55" s="69">
        <f t="shared" si="9"/>
        <v>1</v>
      </c>
      <c r="R55" s="69" t="e">
        <f>IF(#REF!="ü",D55,"")</f>
        <v>#REF!</v>
      </c>
    </row>
    <row r="56" spans="1:18" ht="33" x14ac:dyDescent="0.25">
      <c r="A56" s="1">
        <v>40085</v>
      </c>
      <c r="B56" s="2" t="s">
        <v>68</v>
      </c>
      <c r="C56" s="3" t="s">
        <v>69</v>
      </c>
      <c r="D56" s="4">
        <v>1</v>
      </c>
      <c r="E56" s="5" t="s">
        <v>21</v>
      </c>
      <c r="F56" s="6">
        <v>3000</v>
      </c>
      <c r="G56" s="7"/>
      <c r="H56" s="8" t="s">
        <v>13</v>
      </c>
      <c r="I56" s="8" t="s">
        <v>13</v>
      </c>
      <c r="J56" s="9" t="s">
        <v>13</v>
      </c>
      <c r="K56" s="2" t="s">
        <v>279</v>
      </c>
      <c r="L56" s="177"/>
      <c r="M56" s="179">
        <v>20</v>
      </c>
      <c r="P56" s="69" t="e">
        <f>IF(#REF!="ü",D56,"")</f>
        <v>#REF!</v>
      </c>
      <c r="Q56" s="69">
        <f t="shared" si="9"/>
        <v>1</v>
      </c>
      <c r="R56" s="69" t="e">
        <f>IF(#REF!="ü",D56,"")</f>
        <v>#REF!</v>
      </c>
    </row>
    <row r="57" spans="1:18" ht="33" x14ac:dyDescent="0.25">
      <c r="A57" s="1">
        <v>40085</v>
      </c>
      <c r="B57" s="2" t="s">
        <v>36</v>
      </c>
      <c r="C57" s="3" t="s">
        <v>298</v>
      </c>
      <c r="D57" s="4">
        <v>1</v>
      </c>
      <c r="E57" s="5" t="s">
        <v>21</v>
      </c>
      <c r="F57" s="6">
        <v>3000</v>
      </c>
      <c r="G57" s="7"/>
      <c r="H57" s="8" t="s">
        <v>13</v>
      </c>
      <c r="I57" s="8" t="s">
        <v>13</v>
      </c>
      <c r="J57" s="9" t="s">
        <v>13</v>
      </c>
      <c r="K57" s="2" t="s">
        <v>260</v>
      </c>
      <c r="L57" s="177"/>
      <c r="M57" s="179">
        <v>20</v>
      </c>
      <c r="P57" s="69" t="e">
        <f>IF(#REF!="ü",D57,"")</f>
        <v>#REF!</v>
      </c>
      <c r="Q57" s="69">
        <f t="shared" si="9"/>
        <v>1</v>
      </c>
      <c r="R57" s="69" t="e">
        <f>IF(#REF!="ü",D57,"")</f>
        <v>#REF!</v>
      </c>
    </row>
    <row r="58" spans="1:18" ht="18" x14ac:dyDescent="0.25">
      <c r="A58" s="1">
        <v>40085</v>
      </c>
      <c r="B58" s="2" t="s">
        <v>34</v>
      </c>
      <c r="C58" s="3" t="s">
        <v>35</v>
      </c>
      <c r="D58" s="4">
        <v>1</v>
      </c>
      <c r="E58" s="5" t="s">
        <v>21</v>
      </c>
      <c r="F58" s="6">
        <v>3900</v>
      </c>
      <c r="G58" s="7"/>
      <c r="H58" s="89"/>
      <c r="I58" s="8"/>
      <c r="J58" s="9" t="s">
        <v>13</v>
      </c>
      <c r="K58" s="2" t="s">
        <v>257</v>
      </c>
      <c r="L58" s="177"/>
      <c r="M58" s="179">
        <v>20</v>
      </c>
      <c r="P58" s="69" t="e">
        <f>IF(#REF!="ü",D58,"")</f>
        <v>#REF!</v>
      </c>
      <c r="Q58" s="69">
        <f t="shared" si="9"/>
        <v>1</v>
      </c>
      <c r="R58" s="69" t="e">
        <f>IF(#REF!="ü",D58,"")</f>
        <v>#REF!</v>
      </c>
    </row>
    <row r="59" spans="1:18" ht="16.5" x14ac:dyDescent="0.25">
      <c r="A59" s="1">
        <v>40784</v>
      </c>
      <c r="B59" s="11" t="s">
        <v>76</v>
      </c>
      <c r="C59" s="3" t="s">
        <v>77</v>
      </c>
      <c r="D59" s="4">
        <v>1</v>
      </c>
      <c r="E59" s="5" t="s">
        <v>12</v>
      </c>
      <c r="F59" s="6">
        <v>3300</v>
      </c>
      <c r="G59" s="7"/>
      <c r="H59" s="8" t="s">
        <v>13</v>
      </c>
      <c r="I59" s="8" t="s">
        <v>13</v>
      </c>
      <c r="J59" s="9" t="s">
        <v>13</v>
      </c>
      <c r="K59" s="10" t="s">
        <v>263</v>
      </c>
      <c r="L59" s="177"/>
      <c r="M59" s="179">
        <v>30</v>
      </c>
      <c r="P59" s="69" t="e">
        <f>IF(#REF!="ü",D59,"")</f>
        <v>#REF!</v>
      </c>
      <c r="Q59" s="69">
        <f t="shared" si="9"/>
        <v>1</v>
      </c>
      <c r="R59" s="69" t="e">
        <f>IF(#REF!="ü",D59,"")</f>
        <v>#REF!</v>
      </c>
    </row>
    <row r="60" spans="1:18" ht="16.5" x14ac:dyDescent="0.25">
      <c r="A60" s="1">
        <v>40784</v>
      </c>
      <c r="B60" s="11" t="s">
        <v>47</v>
      </c>
      <c r="C60" s="3" t="s">
        <v>48</v>
      </c>
      <c r="D60" s="4">
        <v>1</v>
      </c>
      <c r="E60" s="5" t="s">
        <v>12</v>
      </c>
      <c r="F60" s="6">
        <v>3300</v>
      </c>
      <c r="G60" s="7"/>
      <c r="H60" s="8" t="s">
        <v>13</v>
      </c>
      <c r="I60" s="8" t="s">
        <v>13</v>
      </c>
      <c r="J60" s="9" t="s">
        <v>13</v>
      </c>
      <c r="K60" s="10" t="s">
        <v>263</v>
      </c>
      <c r="L60" s="177"/>
      <c r="M60" s="179">
        <v>30</v>
      </c>
      <c r="P60" s="69" t="e">
        <f>IF(#REF!="ü",D60,"")</f>
        <v>#REF!</v>
      </c>
      <c r="Q60" s="69">
        <f t="shared" si="9"/>
        <v>1</v>
      </c>
      <c r="R60" s="69" t="e">
        <f>IF(#REF!="ü",D60,"")</f>
        <v>#REF!</v>
      </c>
    </row>
    <row r="61" spans="1:18" ht="16.5" x14ac:dyDescent="0.25">
      <c r="A61" s="1">
        <v>40784</v>
      </c>
      <c r="B61" s="11" t="s">
        <v>66</v>
      </c>
      <c r="C61" s="3" t="s">
        <v>67</v>
      </c>
      <c r="D61" s="4">
        <v>1</v>
      </c>
      <c r="E61" s="5" t="s">
        <v>12</v>
      </c>
      <c r="F61" s="6">
        <v>3300</v>
      </c>
      <c r="G61" s="7"/>
      <c r="H61" s="8" t="s">
        <v>13</v>
      </c>
      <c r="I61" s="8" t="s">
        <v>13</v>
      </c>
      <c r="J61" s="9" t="s">
        <v>13</v>
      </c>
      <c r="K61" s="10" t="s">
        <v>263</v>
      </c>
      <c r="L61" s="177"/>
      <c r="M61" s="179">
        <v>30</v>
      </c>
      <c r="P61" s="69" t="e">
        <f>IF(#REF!="ü",D61,"")</f>
        <v>#REF!</v>
      </c>
      <c r="Q61" s="69">
        <f t="shared" si="9"/>
        <v>1</v>
      </c>
      <c r="R61" s="69" t="e">
        <f>IF(#REF!="ü",D61,"")</f>
        <v>#REF!</v>
      </c>
    </row>
    <row r="62" spans="1:18" ht="16.5" x14ac:dyDescent="0.25">
      <c r="A62" s="1">
        <v>40784</v>
      </c>
      <c r="B62" s="11" t="s">
        <v>70</v>
      </c>
      <c r="C62" s="3" t="s">
        <v>71</v>
      </c>
      <c r="D62" s="4">
        <v>1</v>
      </c>
      <c r="E62" s="5" t="s">
        <v>12</v>
      </c>
      <c r="F62" s="6">
        <v>3300</v>
      </c>
      <c r="G62" s="7"/>
      <c r="H62" s="8" t="s">
        <v>13</v>
      </c>
      <c r="I62" s="8" t="s">
        <v>13</v>
      </c>
      <c r="J62" s="9" t="s">
        <v>13</v>
      </c>
      <c r="K62" s="10" t="s">
        <v>263</v>
      </c>
      <c r="L62" s="177"/>
      <c r="M62" s="179">
        <v>30</v>
      </c>
      <c r="P62" s="69" t="e">
        <f>IF(#REF!="ü",D62,"")</f>
        <v>#REF!</v>
      </c>
      <c r="Q62" s="69">
        <f t="shared" si="9"/>
        <v>1</v>
      </c>
      <c r="R62" s="69" t="e">
        <f>IF(#REF!="ü",D62,"")</f>
        <v>#REF!</v>
      </c>
    </row>
    <row r="63" spans="1:18" ht="16.5" x14ac:dyDescent="0.25">
      <c r="A63" s="1">
        <v>40784</v>
      </c>
      <c r="B63" s="11" t="s">
        <v>72</v>
      </c>
      <c r="C63" s="3" t="s">
        <v>73</v>
      </c>
      <c r="D63" s="4">
        <v>1</v>
      </c>
      <c r="E63" s="5" t="s">
        <v>12</v>
      </c>
      <c r="F63" s="6">
        <v>3300</v>
      </c>
      <c r="G63" s="7"/>
      <c r="H63" s="8" t="s">
        <v>13</v>
      </c>
      <c r="I63" s="8" t="s">
        <v>13</v>
      </c>
      <c r="J63" s="9" t="s">
        <v>13</v>
      </c>
      <c r="K63" s="10" t="s">
        <v>263</v>
      </c>
      <c r="L63" s="177"/>
      <c r="M63" s="179">
        <v>30</v>
      </c>
      <c r="P63" s="69" t="e">
        <f>IF(#REF!="ü",D63,"")</f>
        <v>#REF!</v>
      </c>
      <c r="Q63" s="69">
        <f t="shared" si="9"/>
        <v>1</v>
      </c>
      <c r="R63" s="69" t="e">
        <f>IF(#REF!="ü",D63,"")</f>
        <v>#REF!</v>
      </c>
    </row>
    <row r="64" spans="1:18" ht="16.5" x14ac:dyDescent="0.25">
      <c r="A64" s="1">
        <v>40784</v>
      </c>
      <c r="B64" s="11" t="s">
        <v>43</v>
      </c>
      <c r="C64" s="3" t="s">
        <v>44</v>
      </c>
      <c r="D64" s="4">
        <v>1</v>
      </c>
      <c r="E64" s="5" t="s">
        <v>12</v>
      </c>
      <c r="F64" s="6">
        <v>3300</v>
      </c>
      <c r="G64" s="7"/>
      <c r="H64" s="8" t="s">
        <v>13</v>
      </c>
      <c r="I64" s="8" t="s">
        <v>13</v>
      </c>
      <c r="J64" s="9" t="s">
        <v>13</v>
      </c>
      <c r="K64" s="2" t="s">
        <v>263</v>
      </c>
      <c r="L64" s="177"/>
      <c r="M64" s="179">
        <v>30</v>
      </c>
      <c r="P64" s="69" t="e">
        <f>IF(#REF!="ü",D64,"")</f>
        <v>#REF!</v>
      </c>
      <c r="Q64" s="69">
        <f t="shared" si="9"/>
        <v>1</v>
      </c>
      <c r="R64" s="69" t="e">
        <f>IF(#REF!="ü",D64,"")</f>
        <v>#REF!</v>
      </c>
    </row>
    <row r="65" spans="1:23" s="14" customFormat="1" ht="33" x14ac:dyDescent="0.25">
      <c r="A65" s="1">
        <v>41382</v>
      </c>
      <c r="B65" s="2" t="s">
        <v>19</v>
      </c>
      <c r="C65" s="3" t="s">
        <v>20</v>
      </c>
      <c r="D65" s="4">
        <v>1</v>
      </c>
      <c r="E65" s="5" t="s">
        <v>21</v>
      </c>
      <c r="F65" s="90">
        <v>3800</v>
      </c>
      <c r="G65" s="2"/>
      <c r="H65" s="8"/>
      <c r="I65" s="8"/>
      <c r="J65" s="9" t="s">
        <v>13</v>
      </c>
      <c r="K65" s="2" t="s">
        <v>258</v>
      </c>
      <c r="L65" s="177"/>
      <c r="M65" s="179">
        <v>5</v>
      </c>
      <c r="P65" s="69" t="e">
        <f>IF(#REF!="ü",D65,"")</f>
        <v>#REF!</v>
      </c>
      <c r="Q65" s="69">
        <f t="shared" si="9"/>
        <v>1</v>
      </c>
      <c r="R65" s="69" t="e">
        <f>IF(#REF!="ü",D65,"")</f>
        <v>#REF!</v>
      </c>
    </row>
    <row r="66" spans="1:23" ht="33" x14ac:dyDescent="0.25">
      <c r="A66" s="1">
        <v>41456</v>
      </c>
      <c r="B66" s="2" t="s">
        <v>37</v>
      </c>
      <c r="C66" s="3" t="s">
        <v>38</v>
      </c>
      <c r="D66" s="4">
        <v>1</v>
      </c>
      <c r="E66" s="5" t="s">
        <v>39</v>
      </c>
      <c r="F66" s="90">
        <v>3800</v>
      </c>
      <c r="G66" s="7"/>
      <c r="H66" s="8" t="s">
        <v>13</v>
      </c>
      <c r="I66" s="8" t="s">
        <v>13</v>
      </c>
      <c r="J66" s="9" t="s">
        <v>13</v>
      </c>
      <c r="K66" s="92" t="s">
        <v>258</v>
      </c>
      <c r="L66" s="177"/>
      <c r="M66" s="179">
        <v>5</v>
      </c>
      <c r="P66" s="69" t="e">
        <f>IF(#REF!="ü",D66,"")</f>
        <v>#REF!</v>
      </c>
      <c r="Q66" s="69">
        <f t="shared" si="9"/>
        <v>1</v>
      </c>
      <c r="R66" s="69" t="e">
        <f>IF(#REF!="ü",D66,"")</f>
        <v>#REF!</v>
      </c>
    </row>
    <row r="67" spans="1:23" ht="33" x14ac:dyDescent="0.25">
      <c r="A67" s="1">
        <v>41543</v>
      </c>
      <c r="B67" s="2" t="s">
        <v>78</v>
      </c>
      <c r="C67" s="3" t="s">
        <v>79</v>
      </c>
      <c r="D67" s="4">
        <v>1</v>
      </c>
      <c r="E67" s="5" t="s">
        <v>39</v>
      </c>
      <c r="F67" s="90">
        <v>3800</v>
      </c>
      <c r="G67" s="7"/>
      <c r="H67" s="8" t="s">
        <v>13</v>
      </c>
      <c r="I67" s="8" t="s">
        <v>13</v>
      </c>
      <c r="J67" s="9" t="s">
        <v>13</v>
      </c>
      <c r="K67" s="93" t="s">
        <v>258</v>
      </c>
      <c r="L67" s="177"/>
      <c r="M67" s="179">
        <v>5</v>
      </c>
      <c r="P67" s="69" t="e">
        <f>IF(#REF!="ü",D67,"")</f>
        <v>#REF!</v>
      </c>
      <c r="Q67" s="69">
        <f t="shared" si="9"/>
        <v>1</v>
      </c>
      <c r="R67" s="69" t="e">
        <f>IF(#REF!="ü",D67,"")</f>
        <v>#REF!</v>
      </c>
    </row>
    <row r="68" spans="1:23" ht="33" x14ac:dyDescent="0.25">
      <c r="A68" s="1">
        <v>41543</v>
      </c>
      <c r="B68" s="2" t="s">
        <v>74</v>
      </c>
      <c r="C68" s="3" t="s">
        <v>75</v>
      </c>
      <c r="D68" s="142">
        <v>1</v>
      </c>
      <c r="E68" s="127" t="s">
        <v>39</v>
      </c>
      <c r="F68" s="143">
        <v>3800</v>
      </c>
      <c r="G68" s="144"/>
      <c r="H68" s="125" t="s">
        <v>13</v>
      </c>
      <c r="I68" s="125" t="s">
        <v>13</v>
      </c>
      <c r="J68" s="128" t="s">
        <v>13</v>
      </c>
      <c r="K68" s="93" t="s">
        <v>258</v>
      </c>
      <c r="L68" s="177"/>
      <c r="M68" s="179">
        <v>5</v>
      </c>
      <c r="P68" s="69" t="e">
        <f>IF(#REF!="ü",D68,"")</f>
        <v>#REF!</v>
      </c>
      <c r="Q68" s="69">
        <f t="shared" si="9"/>
        <v>1</v>
      </c>
      <c r="R68" s="69" t="e">
        <f>IF(#REF!="ü",D68,"")</f>
        <v>#REF!</v>
      </c>
    </row>
    <row r="69" spans="1:23" ht="17.25" thickBot="1" x14ac:dyDescent="0.3">
      <c r="A69" s="40"/>
      <c r="B69" s="43"/>
      <c r="C69" s="41"/>
      <c r="D69" s="145">
        <f>SUM(D40:D68)</f>
        <v>70</v>
      </c>
      <c r="E69" s="146"/>
      <c r="F69" s="147"/>
      <c r="G69" s="148"/>
      <c r="H69" s="155">
        <f t="shared" ref="H69:I69" si="10">U69</f>
        <v>70</v>
      </c>
      <c r="I69" s="155" t="e">
        <f t="shared" si="10"/>
        <v>#REF!</v>
      </c>
      <c r="J69" s="155">
        <f>U69</f>
        <v>70</v>
      </c>
      <c r="K69" s="141"/>
      <c r="L69" s="178"/>
      <c r="T69" s="69" t="e">
        <f>SUM(P40:P68)</f>
        <v>#REF!</v>
      </c>
      <c r="U69" s="69">
        <f t="shared" ref="U69:V69" si="11">SUM(Q40:Q68)</f>
        <v>70</v>
      </c>
      <c r="V69" s="69" t="e">
        <f t="shared" si="11"/>
        <v>#REF!</v>
      </c>
    </row>
    <row r="70" spans="1:23" ht="21" customHeight="1" thickBot="1" x14ac:dyDescent="0.3">
      <c r="D70" s="187">
        <f>SUM(D20,,D25,C74,D29,D38,D69)</f>
        <v>99</v>
      </c>
      <c r="E70" s="188"/>
      <c r="H70" s="185"/>
      <c r="I70" s="185"/>
      <c r="J70" s="185">
        <f>Q70</f>
        <v>99</v>
      </c>
      <c r="K70" s="116" t="e">
        <f>S70</f>
        <v>#REF!</v>
      </c>
      <c r="P70" s="69" t="e">
        <f>SUM(P7:P68)</f>
        <v>#REF!</v>
      </c>
      <c r="Q70" s="69">
        <f>SUM(Q7:Q68)</f>
        <v>99</v>
      </c>
      <c r="R70" s="69" t="e">
        <f>SUM(R7:R68)</f>
        <v>#REF!</v>
      </c>
      <c r="S70" s="69" t="e">
        <f>SUM(P70:R70)</f>
        <v>#REF!</v>
      </c>
      <c r="T70" s="69" t="e">
        <f>SUM(T7:T69)</f>
        <v>#REF!</v>
      </c>
      <c r="U70" s="69">
        <f t="shared" ref="U70:V70" si="12">SUM(U7:U69)</f>
        <v>99</v>
      </c>
      <c r="V70" s="69" t="e">
        <f t="shared" si="12"/>
        <v>#REF!</v>
      </c>
      <c r="W70" s="69" t="e">
        <f>SUM(T70:V70)</f>
        <v>#REF!</v>
      </c>
    </row>
    <row r="71" spans="1:23" ht="21" customHeight="1" thickTop="1" x14ac:dyDescent="0.25"/>
  </sheetData>
  <mergeCells count="11">
    <mergeCell ref="L4:L5"/>
    <mergeCell ref="D70:E70"/>
    <mergeCell ref="A1:L1"/>
    <mergeCell ref="A2:L2"/>
    <mergeCell ref="B4:B5"/>
    <mergeCell ref="C4:C5"/>
    <mergeCell ref="D4:E5"/>
    <mergeCell ref="F4:F5"/>
    <mergeCell ref="G4:G5"/>
    <mergeCell ref="H4:J4"/>
    <mergeCell ref="K4:K5"/>
  </mergeCells>
  <printOptions horizontalCentered="1"/>
  <pageMargins left="3.937007874015748E-2" right="0" top="0.19685039370078741" bottom="0.19685039370078741" header="0.31496062992125984" footer="0.31496062992125984"/>
  <pageSetup paperSize="9" orientation="landscape" horizontalDpi="4294967292" verticalDpi="360" r:id="rId1"/>
  <headerFooter alignWithMargins="0">
    <oddFooter>Page &amp;P of &amp;N</oddFooter>
  </headerFooter>
  <rowBreaks count="3" manualBreakCount="3">
    <brk id="20" max="15" man="1"/>
    <brk id="33" max="15" man="1"/>
    <brk id="5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79"/>
  <sheetViews>
    <sheetView view="pageBreakPreview" topLeftCell="A61" zoomScaleSheetLayoutView="100" workbookViewId="0">
      <selection activeCell="C73" sqref="C73"/>
    </sheetView>
  </sheetViews>
  <sheetFormatPr defaultRowHeight="16.5" x14ac:dyDescent="0.25"/>
  <cols>
    <col min="1" max="1" width="17.5703125" style="69" bestFit="1" customWidth="1"/>
    <col min="2" max="2" width="30.5703125" style="69" customWidth="1"/>
    <col min="3" max="3" width="47.7109375" style="69" customWidth="1"/>
    <col min="4" max="4" width="4.5703125" style="69" customWidth="1"/>
    <col min="5" max="5" width="5.140625" style="68" customWidth="1"/>
    <col min="6" max="6" width="12.42578125" style="88" hidden="1" customWidth="1"/>
    <col min="7" max="7" width="4.5703125" style="69" hidden="1" customWidth="1"/>
    <col min="8" max="8" width="51.28515625" style="69" hidden="1" customWidth="1"/>
    <col min="9" max="9" width="0.28515625" style="69" hidden="1" customWidth="1"/>
    <col min="10" max="10" width="6.7109375" style="69" customWidth="1"/>
    <col min="11" max="11" width="21.85546875" style="69" hidden="1" customWidth="1"/>
    <col min="12" max="12" width="7.42578125" style="68" bestFit="1" customWidth="1"/>
    <col min="13" max="13" width="17.85546875" style="179" hidden="1" customWidth="1"/>
    <col min="14" max="14" width="9.140625" style="69" customWidth="1"/>
    <col min="15" max="15" width="0.42578125" style="69" customWidth="1"/>
    <col min="16" max="16" width="6.140625" style="69" hidden="1" customWidth="1"/>
    <col min="17" max="19" width="9.140625" style="69" hidden="1" customWidth="1"/>
    <col min="20" max="22" width="0" style="69" hidden="1" customWidth="1"/>
    <col min="23" max="16384" width="9.140625" style="69"/>
  </cols>
  <sheetData>
    <row r="1" spans="1:19" s="12" customFormat="1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79"/>
    </row>
    <row r="2" spans="1:19" s="12" customFormat="1" ht="18.75" x14ac:dyDescent="0.3">
      <c r="A2" s="190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79"/>
    </row>
    <row r="3" spans="1:19" s="14" customFormat="1" x14ac:dyDescent="0.25">
      <c r="A3" s="21"/>
      <c r="B3" s="46"/>
      <c r="C3" s="46"/>
      <c r="D3" s="46"/>
      <c r="E3" s="47"/>
      <c r="F3" s="48"/>
      <c r="G3" s="46"/>
      <c r="K3" s="49"/>
      <c r="L3" s="21"/>
      <c r="M3" s="179"/>
    </row>
    <row r="4" spans="1:19" s="14" customFormat="1" x14ac:dyDescent="0.25">
      <c r="A4" s="13" t="s">
        <v>1</v>
      </c>
      <c r="B4" s="191" t="s">
        <v>2</v>
      </c>
      <c r="C4" s="191" t="s">
        <v>3</v>
      </c>
      <c r="D4" s="193" t="s">
        <v>4</v>
      </c>
      <c r="E4" s="194"/>
      <c r="F4" s="191" t="s">
        <v>5</v>
      </c>
      <c r="G4" s="191" t="s">
        <v>6</v>
      </c>
      <c r="H4" s="197"/>
      <c r="I4" s="197"/>
      <c r="J4" s="197"/>
      <c r="K4" s="191" t="s">
        <v>300</v>
      </c>
      <c r="L4" s="186" t="s">
        <v>7</v>
      </c>
      <c r="M4" s="179"/>
    </row>
    <row r="5" spans="1:19" s="14" customFormat="1" x14ac:dyDescent="0.25">
      <c r="A5" s="15" t="s">
        <v>8</v>
      </c>
      <c r="B5" s="192"/>
      <c r="C5" s="192"/>
      <c r="D5" s="195"/>
      <c r="E5" s="196"/>
      <c r="F5" s="192"/>
      <c r="G5" s="192"/>
      <c r="H5" s="15" t="s">
        <v>9</v>
      </c>
      <c r="I5" s="15"/>
      <c r="J5" s="15" t="s">
        <v>9</v>
      </c>
      <c r="K5" s="192"/>
      <c r="L5" s="186"/>
      <c r="M5" s="179"/>
    </row>
    <row r="6" spans="1:19" s="14" customFormat="1" ht="20.100000000000001" customHeight="1" x14ac:dyDescent="0.25">
      <c r="A6" s="96" t="s">
        <v>288</v>
      </c>
      <c r="B6" s="97"/>
      <c r="C6" s="98"/>
      <c r="D6" s="100"/>
      <c r="E6" s="101"/>
      <c r="F6" s="98"/>
      <c r="G6" s="98"/>
      <c r="H6" s="99"/>
      <c r="I6" s="99"/>
      <c r="J6" s="98"/>
      <c r="K6" s="97"/>
      <c r="L6" s="97"/>
      <c r="M6" s="179"/>
    </row>
    <row r="7" spans="1:19" x14ac:dyDescent="0.25">
      <c r="A7" s="1">
        <v>35738</v>
      </c>
      <c r="B7" s="18" t="s">
        <v>175</v>
      </c>
      <c r="C7" s="50" t="s">
        <v>176</v>
      </c>
      <c r="D7" s="22">
        <v>1</v>
      </c>
      <c r="E7" s="5" t="s">
        <v>134</v>
      </c>
      <c r="F7" s="38"/>
      <c r="G7" s="18"/>
      <c r="H7" s="70"/>
      <c r="I7" s="70"/>
      <c r="J7" s="9" t="s">
        <v>13</v>
      </c>
      <c r="K7" s="18" t="s">
        <v>249</v>
      </c>
      <c r="L7" s="177"/>
      <c r="M7" s="179">
        <v>5</v>
      </c>
      <c r="N7" s="14"/>
      <c r="O7" s="14"/>
      <c r="P7" s="14" t="e">
        <f>IF(#REF!="ü",D7,"")</f>
        <v>#REF!</v>
      </c>
      <c r="Q7" s="14">
        <f t="shared" ref="Q7:Q51" si="0">IF(J7="ü",D7,"")</f>
        <v>1</v>
      </c>
      <c r="R7" s="14" t="e">
        <f>IF(#REF!="ü",D7,"")</f>
        <v>#REF!</v>
      </c>
      <c r="S7" s="14"/>
    </row>
    <row r="8" spans="1:19" x14ac:dyDescent="0.25">
      <c r="A8" s="1">
        <v>35738</v>
      </c>
      <c r="B8" s="18" t="s">
        <v>177</v>
      </c>
      <c r="C8" s="50" t="s">
        <v>176</v>
      </c>
      <c r="D8" s="22">
        <v>1</v>
      </c>
      <c r="E8" s="5" t="s">
        <v>134</v>
      </c>
      <c r="F8" s="38"/>
      <c r="G8" s="18"/>
      <c r="H8" s="70"/>
      <c r="I8" s="70"/>
      <c r="J8" s="9" t="s">
        <v>13</v>
      </c>
      <c r="K8" s="18" t="s">
        <v>249</v>
      </c>
      <c r="L8" s="177"/>
      <c r="M8" s="179">
        <v>5</v>
      </c>
      <c r="N8" s="14"/>
      <c r="O8" s="14"/>
      <c r="P8" s="14" t="e">
        <f>IF(#REF!="ü",D8,"")</f>
        <v>#REF!</v>
      </c>
      <c r="Q8" s="14">
        <f t="shared" si="0"/>
        <v>1</v>
      </c>
      <c r="R8" s="14" t="e">
        <f>IF(#REF!="ü",D8,"")</f>
        <v>#REF!</v>
      </c>
      <c r="S8" s="14"/>
    </row>
    <row r="9" spans="1:19" x14ac:dyDescent="0.25">
      <c r="A9" s="1">
        <v>35738</v>
      </c>
      <c r="B9" s="18" t="s">
        <v>183</v>
      </c>
      <c r="C9" s="50" t="s">
        <v>133</v>
      </c>
      <c r="D9" s="22">
        <v>1</v>
      </c>
      <c r="E9" s="5" t="s">
        <v>134</v>
      </c>
      <c r="F9" s="72"/>
      <c r="G9" s="24"/>
      <c r="H9" s="57"/>
      <c r="I9" s="57"/>
      <c r="J9" s="9" t="s">
        <v>13</v>
      </c>
      <c r="K9" s="18" t="s">
        <v>254</v>
      </c>
      <c r="L9" s="177"/>
      <c r="M9" s="179">
        <v>5</v>
      </c>
      <c r="P9" s="14" t="e">
        <f>IF(#REF!="ü",D9,"")</f>
        <v>#REF!</v>
      </c>
      <c r="Q9" s="14">
        <f t="shared" si="0"/>
        <v>1</v>
      </c>
      <c r="R9" s="14" t="e">
        <f>IF(#REF!="ü",D9,"")</f>
        <v>#REF!</v>
      </c>
    </row>
    <row r="10" spans="1:19" x14ac:dyDescent="0.25">
      <c r="A10" s="1">
        <v>35738</v>
      </c>
      <c r="B10" s="18" t="s">
        <v>167</v>
      </c>
      <c r="C10" s="50" t="s">
        <v>133</v>
      </c>
      <c r="D10" s="22">
        <v>1</v>
      </c>
      <c r="E10" s="5" t="s">
        <v>134</v>
      </c>
      <c r="F10" s="38"/>
      <c r="G10" s="18"/>
      <c r="H10" s="70"/>
      <c r="I10" s="70"/>
      <c r="J10" s="9" t="s">
        <v>13</v>
      </c>
      <c r="K10" s="18" t="s">
        <v>285</v>
      </c>
      <c r="L10" s="177"/>
      <c r="M10" s="179">
        <v>5</v>
      </c>
      <c r="N10" s="14"/>
      <c r="O10" s="14"/>
      <c r="P10" s="14" t="e">
        <f>IF(#REF!="ü",D10,"")</f>
        <v>#REF!</v>
      </c>
      <c r="Q10" s="14">
        <f t="shared" si="0"/>
        <v>1</v>
      </c>
      <c r="R10" s="14" t="e">
        <f>IF(#REF!="ü",D10,"")</f>
        <v>#REF!</v>
      </c>
      <c r="S10" s="14"/>
    </row>
    <row r="11" spans="1:19" x14ac:dyDescent="0.25">
      <c r="A11" s="1">
        <v>35738</v>
      </c>
      <c r="B11" s="18" t="s">
        <v>168</v>
      </c>
      <c r="C11" s="50" t="s">
        <v>133</v>
      </c>
      <c r="D11" s="22">
        <v>1</v>
      </c>
      <c r="E11" s="5" t="s">
        <v>134</v>
      </c>
      <c r="F11" s="38"/>
      <c r="G11" s="18"/>
      <c r="H11" s="70"/>
      <c r="I11" s="70"/>
      <c r="J11" s="9" t="s">
        <v>13</v>
      </c>
      <c r="K11" s="18" t="s">
        <v>285</v>
      </c>
      <c r="L11" s="177"/>
      <c r="M11" s="179">
        <v>5</v>
      </c>
      <c r="N11" s="14"/>
      <c r="O11" s="14"/>
      <c r="P11" s="14" t="e">
        <f>IF(#REF!="ü",D11,"")</f>
        <v>#REF!</v>
      </c>
      <c r="Q11" s="14">
        <f t="shared" si="0"/>
        <v>1</v>
      </c>
      <c r="R11" s="14" t="e">
        <f>IF(#REF!="ü",D11,"")</f>
        <v>#REF!</v>
      </c>
      <c r="S11" s="14"/>
    </row>
    <row r="12" spans="1:19" x14ac:dyDescent="0.25">
      <c r="A12" s="1">
        <v>35738</v>
      </c>
      <c r="B12" s="18" t="s">
        <v>212</v>
      </c>
      <c r="C12" s="50" t="s">
        <v>213</v>
      </c>
      <c r="D12" s="22">
        <v>24</v>
      </c>
      <c r="E12" s="5" t="s">
        <v>134</v>
      </c>
      <c r="F12" s="38"/>
      <c r="G12" s="18"/>
      <c r="H12" s="51"/>
      <c r="I12" s="51"/>
      <c r="J12" s="9" t="s">
        <v>13</v>
      </c>
      <c r="K12" s="18" t="s">
        <v>253</v>
      </c>
      <c r="L12" s="177"/>
      <c r="M12" s="179">
        <v>8</v>
      </c>
      <c r="P12" s="14" t="e">
        <f>IF(#REF!="ü",D12,"")</f>
        <v>#REF!</v>
      </c>
      <c r="Q12" s="14">
        <f t="shared" si="0"/>
        <v>24</v>
      </c>
      <c r="R12" s="14" t="e">
        <f>IF(#REF!="ü",D12,"")</f>
        <v>#REF!</v>
      </c>
    </row>
    <row r="13" spans="1:19" ht="66" x14ac:dyDescent="0.25">
      <c r="A13" s="1">
        <v>35764</v>
      </c>
      <c r="B13" s="18" t="s">
        <v>135</v>
      </c>
      <c r="C13" s="50" t="s">
        <v>136</v>
      </c>
      <c r="D13" s="22">
        <v>15</v>
      </c>
      <c r="E13" s="5" t="s">
        <v>134</v>
      </c>
      <c r="F13" s="38">
        <v>600</v>
      </c>
      <c r="G13" s="18"/>
      <c r="H13" s="51"/>
      <c r="I13" s="51"/>
      <c r="J13" s="52" t="s">
        <v>13</v>
      </c>
      <c r="K13" s="18" t="s">
        <v>227</v>
      </c>
      <c r="L13" s="177"/>
      <c r="M13" s="179">
        <v>8</v>
      </c>
      <c r="N13" s="14"/>
      <c r="O13" s="14"/>
      <c r="P13" s="14" t="e">
        <f>IF(#REF!="ü",D13,"")</f>
        <v>#REF!</v>
      </c>
      <c r="Q13" s="14">
        <f t="shared" si="0"/>
        <v>15</v>
      </c>
      <c r="R13" s="14" t="e">
        <f>IF(#REF!="ü",D13,"")</f>
        <v>#REF!</v>
      </c>
      <c r="S13" s="14"/>
    </row>
    <row r="14" spans="1:19" ht="66" x14ac:dyDescent="0.25">
      <c r="A14" s="1">
        <v>35764</v>
      </c>
      <c r="B14" s="18" t="s">
        <v>153</v>
      </c>
      <c r="C14" s="50" t="s">
        <v>136</v>
      </c>
      <c r="D14" s="22">
        <v>20</v>
      </c>
      <c r="E14" s="5" t="s">
        <v>134</v>
      </c>
      <c r="F14" s="38">
        <v>600</v>
      </c>
      <c r="G14" s="18"/>
      <c r="H14" s="51"/>
      <c r="I14" s="51"/>
      <c r="J14" s="9" t="s">
        <v>13</v>
      </c>
      <c r="K14" s="18" t="s">
        <v>227</v>
      </c>
      <c r="L14" s="177"/>
      <c r="M14" s="179">
        <v>8</v>
      </c>
      <c r="N14" s="14"/>
      <c r="O14" s="14"/>
      <c r="P14" s="14" t="e">
        <f>IF(#REF!="ü",D14,"")</f>
        <v>#REF!</v>
      </c>
      <c r="Q14" s="14">
        <f t="shared" si="0"/>
        <v>20</v>
      </c>
      <c r="R14" s="14" t="e">
        <f>IF(#REF!="ü",D14,"")</f>
        <v>#REF!</v>
      </c>
      <c r="S14" s="14"/>
    </row>
    <row r="15" spans="1:19" ht="66" x14ac:dyDescent="0.25">
      <c r="A15" s="1">
        <v>35764</v>
      </c>
      <c r="B15" s="18" t="s">
        <v>156</v>
      </c>
      <c r="C15" s="50" t="s">
        <v>136</v>
      </c>
      <c r="D15" s="22">
        <v>30</v>
      </c>
      <c r="E15" s="5" t="s">
        <v>134</v>
      </c>
      <c r="F15" s="38">
        <v>600</v>
      </c>
      <c r="G15" s="60"/>
      <c r="H15" s="51"/>
      <c r="I15" s="51"/>
      <c r="J15" s="52" t="s">
        <v>13</v>
      </c>
      <c r="K15" s="50" t="s">
        <v>222</v>
      </c>
      <c r="L15" s="177"/>
      <c r="M15" s="179">
        <v>8</v>
      </c>
      <c r="P15" s="14" t="e">
        <f>IF(#REF!="ü",D15,"")</f>
        <v>#REF!</v>
      </c>
      <c r="Q15" s="14">
        <f t="shared" si="0"/>
        <v>30</v>
      </c>
      <c r="R15" s="14" t="e">
        <f>IF(#REF!="ü",D15,"")</f>
        <v>#REF!</v>
      </c>
    </row>
    <row r="16" spans="1:19" ht="66" x14ac:dyDescent="0.25">
      <c r="A16" s="1">
        <v>35764</v>
      </c>
      <c r="B16" s="18" t="s">
        <v>174</v>
      </c>
      <c r="C16" s="50" t="s">
        <v>136</v>
      </c>
      <c r="D16" s="22">
        <v>15</v>
      </c>
      <c r="E16" s="5" t="s">
        <v>134</v>
      </c>
      <c r="F16" s="38">
        <v>600</v>
      </c>
      <c r="G16" s="60"/>
      <c r="H16" s="51"/>
      <c r="I16" s="51"/>
      <c r="J16" s="52" t="s">
        <v>13</v>
      </c>
      <c r="K16" s="50" t="s">
        <v>222</v>
      </c>
      <c r="L16" s="177"/>
      <c r="M16" s="179">
        <v>8</v>
      </c>
      <c r="N16" s="14"/>
      <c r="O16" s="14"/>
      <c r="P16" s="14" t="e">
        <f>IF(#REF!="ü",D16,"")</f>
        <v>#REF!</v>
      </c>
      <c r="Q16" s="14">
        <f t="shared" si="0"/>
        <v>15</v>
      </c>
      <c r="R16" s="14" t="e">
        <f>IF(#REF!="ü",D16,"")</f>
        <v>#REF!</v>
      </c>
      <c r="S16" s="14"/>
    </row>
    <row r="17" spans="1:19" x14ac:dyDescent="0.25">
      <c r="A17" s="58" t="s">
        <v>139</v>
      </c>
      <c r="B17" s="18" t="s">
        <v>140</v>
      </c>
      <c r="C17" s="50" t="s">
        <v>141</v>
      </c>
      <c r="D17" s="22">
        <v>1</v>
      </c>
      <c r="E17" s="5" t="s">
        <v>134</v>
      </c>
      <c r="F17" s="38"/>
      <c r="G17" s="18"/>
      <c r="H17" s="51"/>
      <c r="I17" s="51"/>
      <c r="J17" s="52" t="s">
        <v>13</v>
      </c>
      <c r="K17" s="18" t="s">
        <v>233</v>
      </c>
      <c r="L17" s="177"/>
      <c r="M17" s="179">
        <v>8</v>
      </c>
      <c r="N17" s="14"/>
      <c r="O17" s="14"/>
      <c r="P17" s="14" t="e">
        <f>IF(#REF!="ü",D17,"")</f>
        <v>#REF!</v>
      </c>
      <c r="Q17" s="14">
        <f t="shared" si="0"/>
        <v>1</v>
      </c>
      <c r="R17" s="14" t="e">
        <f>IF(#REF!="ü",D17,"")</f>
        <v>#REF!</v>
      </c>
      <c r="S17" s="14"/>
    </row>
    <row r="18" spans="1:19" x14ac:dyDescent="0.25">
      <c r="A18" s="1">
        <v>35738</v>
      </c>
      <c r="B18" s="18" t="s">
        <v>150</v>
      </c>
      <c r="C18" s="50" t="s">
        <v>141</v>
      </c>
      <c r="D18" s="22">
        <v>1</v>
      </c>
      <c r="E18" s="5" t="s">
        <v>134</v>
      </c>
      <c r="F18" s="38"/>
      <c r="G18" s="18"/>
      <c r="H18" s="51"/>
      <c r="I18" s="51"/>
      <c r="J18" s="9" t="s">
        <v>13</v>
      </c>
      <c r="K18" s="18" t="s">
        <v>276</v>
      </c>
      <c r="L18" s="177"/>
      <c r="M18" s="179">
        <v>8</v>
      </c>
      <c r="N18" s="14"/>
      <c r="O18" s="14"/>
      <c r="P18" s="14" t="e">
        <f>IF(#REF!="ü",D18,"")</f>
        <v>#REF!</v>
      </c>
      <c r="Q18" s="14">
        <f t="shared" si="0"/>
        <v>1</v>
      </c>
      <c r="R18" s="14" t="e">
        <f>IF(#REF!="ü",D18,"")</f>
        <v>#REF!</v>
      </c>
      <c r="S18" s="14"/>
    </row>
    <row r="19" spans="1:19" x14ac:dyDescent="0.25">
      <c r="A19" s="1">
        <v>35738</v>
      </c>
      <c r="B19" s="18" t="s">
        <v>151</v>
      </c>
      <c r="C19" s="50" t="s">
        <v>141</v>
      </c>
      <c r="D19" s="22">
        <v>1</v>
      </c>
      <c r="E19" s="5" t="s">
        <v>134</v>
      </c>
      <c r="F19" s="38"/>
      <c r="G19" s="18"/>
      <c r="H19" s="51"/>
      <c r="I19" s="51"/>
      <c r="J19" s="9" t="s">
        <v>13</v>
      </c>
      <c r="K19" s="18" t="s">
        <v>276</v>
      </c>
      <c r="L19" s="177"/>
      <c r="M19" s="179">
        <v>8</v>
      </c>
      <c r="N19" s="14"/>
      <c r="O19" s="14"/>
      <c r="P19" s="14" t="e">
        <f>IF(#REF!="ü",D19,"")</f>
        <v>#REF!</v>
      </c>
      <c r="Q19" s="14">
        <f t="shared" si="0"/>
        <v>1</v>
      </c>
      <c r="R19" s="14" t="e">
        <f>IF(#REF!="ü",D19,"")</f>
        <v>#REF!</v>
      </c>
      <c r="S19" s="14"/>
    </row>
    <row r="20" spans="1:19" x14ac:dyDescent="0.25">
      <c r="A20" s="1">
        <v>35738</v>
      </c>
      <c r="B20" s="18" t="s">
        <v>152</v>
      </c>
      <c r="C20" s="50" t="s">
        <v>141</v>
      </c>
      <c r="D20" s="22">
        <v>1</v>
      </c>
      <c r="E20" s="5" t="s">
        <v>134</v>
      </c>
      <c r="F20" s="38"/>
      <c r="G20" s="24"/>
      <c r="H20" s="51"/>
      <c r="I20" s="51"/>
      <c r="J20" s="9" t="s">
        <v>13</v>
      </c>
      <c r="K20" s="18" t="s">
        <v>276</v>
      </c>
      <c r="L20" s="177"/>
      <c r="M20" s="179">
        <v>8</v>
      </c>
      <c r="N20" s="14"/>
      <c r="O20" s="14"/>
      <c r="P20" s="14" t="e">
        <f>IF(#REF!="ü",D20,"")</f>
        <v>#REF!</v>
      </c>
      <c r="Q20" s="14">
        <f t="shared" si="0"/>
        <v>1</v>
      </c>
      <c r="R20" s="14" t="e">
        <f>IF(#REF!="ü",D20,"")</f>
        <v>#REF!</v>
      </c>
      <c r="S20" s="14"/>
    </row>
    <row r="21" spans="1:19" x14ac:dyDescent="0.25">
      <c r="A21" s="1">
        <v>35738</v>
      </c>
      <c r="B21" s="18" t="s">
        <v>161</v>
      </c>
      <c r="C21" s="50" t="s">
        <v>141</v>
      </c>
      <c r="D21" s="22">
        <v>1</v>
      </c>
      <c r="E21" s="5" t="s">
        <v>134</v>
      </c>
      <c r="F21" s="38"/>
      <c r="G21" s="18"/>
      <c r="H21" s="51"/>
      <c r="I21" s="51"/>
      <c r="J21" s="52" t="s">
        <v>13</v>
      </c>
      <c r="K21" s="18" t="s">
        <v>236</v>
      </c>
      <c r="L21" s="177"/>
      <c r="M21" s="179">
        <v>8</v>
      </c>
      <c r="N21" s="14"/>
      <c r="O21" s="14"/>
      <c r="P21" s="14" t="e">
        <f>IF(#REF!="ü",D21,"")</f>
        <v>#REF!</v>
      </c>
      <c r="Q21" s="14">
        <f t="shared" si="0"/>
        <v>1</v>
      </c>
      <c r="R21" s="14" t="e">
        <f>IF(#REF!="ü",D21,"")</f>
        <v>#REF!</v>
      </c>
      <c r="S21" s="14"/>
    </row>
    <row r="22" spans="1:19" x14ac:dyDescent="0.25">
      <c r="A22" s="58" t="s">
        <v>139</v>
      </c>
      <c r="B22" s="18" t="s">
        <v>164</v>
      </c>
      <c r="C22" s="50" t="s">
        <v>141</v>
      </c>
      <c r="D22" s="22">
        <v>1</v>
      </c>
      <c r="E22" s="5" t="s">
        <v>134</v>
      </c>
      <c r="F22" s="38"/>
      <c r="G22" s="18"/>
      <c r="H22" s="70"/>
      <c r="I22" s="70"/>
      <c r="J22" s="9" t="s">
        <v>13</v>
      </c>
      <c r="K22" s="18" t="s">
        <v>233</v>
      </c>
      <c r="L22" s="177"/>
      <c r="M22" s="179">
        <v>8</v>
      </c>
      <c r="N22" s="14"/>
      <c r="O22" s="14"/>
      <c r="P22" s="14" t="e">
        <f>IF(#REF!="ü",D22,"")</f>
        <v>#REF!</v>
      </c>
      <c r="Q22" s="14">
        <f t="shared" si="0"/>
        <v>1</v>
      </c>
      <c r="R22" s="14" t="e">
        <f>IF(#REF!="ü",D22,"")</f>
        <v>#REF!</v>
      </c>
      <c r="S22" s="14"/>
    </row>
    <row r="23" spans="1:19" x14ac:dyDescent="0.25">
      <c r="A23" s="58" t="s">
        <v>139</v>
      </c>
      <c r="B23" s="18" t="s">
        <v>165</v>
      </c>
      <c r="C23" s="50" t="s">
        <v>141</v>
      </c>
      <c r="D23" s="22">
        <v>1</v>
      </c>
      <c r="E23" s="5" t="s">
        <v>134</v>
      </c>
      <c r="F23" s="38"/>
      <c r="G23" s="18"/>
      <c r="H23" s="70"/>
      <c r="I23" s="70"/>
      <c r="J23" s="9" t="s">
        <v>13</v>
      </c>
      <c r="K23" s="18" t="s">
        <v>233</v>
      </c>
      <c r="L23" s="177"/>
      <c r="M23" s="179">
        <v>8</v>
      </c>
      <c r="N23" s="14"/>
      <c r="O23" s="14"/>
      <c r="P23" s="14" t="e">
        <f>IF(#REF!="ü",D23,"")</f>
        <v>#REF!</v>
      </c>
      <c r="Q23" s="14">
        <f t="shared" si="0"/>
        <v>1</v>
      </c>
      <c r="R23" s="14" t="e">
        <f>IF(#REF!="ü",D23,"")</f>
        <v>#REF!</v>
      </c>
      <c r="S23" s="14"/>
    </row>
    <row r="24" spans="1:19" s="14" customFormat="1" x14ac:dyDescent="0.25">
      <c r="A24" s="1">
        <v>35738</v>
      </c>
      <c r="B24" s="18" t="s">
        <v>166</v>
      </c>
      <c r="C24" s="50" t="s">
        <v>141</v>
      </c>
      <c r="D24" s="22">
        <v>1</v>
      </c>
      <c r="E24" s="5" t="s">
        <v>134</v>
      </c>
      <c r="F24" s="38"/>
      <c r="G24" s="18"/>
      <c r="H24" s="70"/>
      <c r="I24" s="70"/>
      <c r="J24" s="9" t="s">
        <v>13</v>
      </c>
      <c r="K24" s="18" t="s">
        <v>233</v>
      </c>
      <c r="L24" s="177"/>
      <c r="M24" s="179">
        <v>8</v>
      </c>
      <c r="P24" s="14" t="e">
        <f>IF(#REF!="ü",D24,"")</f>
        <v>#REF!</v>
      </c>
      <c r="Q24" s="14">
        <f t="shared" si="0"/>
        <v>1</v>
      </c>
      <c r="R24" s="14" t="e">
        <f>IF(#REF!="ü",D24,"")</f>
        <v>#REF!</v>
      </c>
    </row>
    <row r="25" spans="1:19" s="14" customFormat="1" x14ac:dyDescent="0.25">
      <c r="A25" s="61">
        <v>35970</v>
      </c>
      <c r="B25" s="62" t="s">
        <v>186</v>
      </c>
      <c r="C25" s="63" t="s">
        <v>158</v>
      </c>
      <c r="D25" s="64">
        <v>1</v>
      </c>
      <c r="E25" s="65" t="s">
        <v>134</v>
      </c>
      <c r="F25" s="66">
        <v>2300</v>
      </c>
      <c r="G25" s="62"/>
      <c r="H25" s="51"/>
      <c r="I25" s="51"/>
      <c r="J25" s="9" t="s">
        <v>13</v>
      </c>
      <c r="K25" s="18" t="s">
        <v>233</v>
      </c>
      <c r="L25" s="177"/>
      <c r="M25" s="179">
        <v>25</v>
      </c>
      <c r="N25" s="69"/>
      <c r="O25" s="69"/>
      <c r="P25" s="14" t="e">
        <f>IF(#REF!="ü",D25,"")</f>
        <v>#REF!</v>
      </c>
      <c r="Q25" s="14">
        <f t="shared" si="0"/>
        <v>1</v>
      </c>
      <c r="R25" s="14" t="e">
        <f>IF(#REF!="ü",D25,"")</f>
        <v>#REF!</v>
      </c>
      <c r="S25" s="69"/>
    </row>
    <row r="26" spans="1:19" s="14" customFormat="1" x14ac:dyDescent="0.25">
      <c r="A26" s="61">
        <v>35970</v>
      </c>
      <c r="B26" s="62" t="s">
        <v>157</v>
      </c>
      <c r="C26" s="63" t="s">
        <v>158</v>
      </c>
      <c r="D26" s="64">
        <v>1</v>
      </c>
      <c r="E26" s="65" t="s">
        <v>134</v>
      </c>
      <c r="F26" s="66">
        <v>2300</v>
      </c>
      <c r="G26" s="62"/>
      <c r="H26" s="51"/>
      <c r="I26" s="51"/>
      <c r="J26" s="52" t="s">
        <v>13</v>
      </c>
      <c r="K26" s="62" t="s">
        <v>226</v>
      </c>
      <c r="L26" s="177"/>
      <c r="M26" s="179">
        <v>25</v>
      </c>
      <c r="P26" s="14" t="e">
        <f>IF(#REF!="ü",D26,"")</f>
        <v>#REF!</v>
      </c>
      <c r="Q26" s="14">
        <f t="shared" si="0"/>
        <v>1</v>
      </c>
      <c r="R26" s="14" t="e">
        <f>IF(#REF!="ü",D26,"")</f>
        <v>#REF!</v>
      </c>
    </row>
    <row r="27" spans="1:19" s="14" customFormat="1" x14ac:dyDescent="0.25">
      <c r="A27" s="1">
        <v>37903</v>
      </c>
      <c r="B27" s="18" t="s">
        <v>187</v>
      </c>
      <c r="C27" s="50" t="s">
        <v>188</v>
      </c>
      <c r="D27" s="22">
        <v>1</v>
      </c>
      <c r="E27" s="5" t="s">
        <v>14</v>
      </c>
      <c r="F27" s="56">
        <v>620</v>
      </c>
      <c r="G27" s="30"/>
      <c r="H27" s="51"/>
      <c r="I27" s="51" t="s">
        <v>189</v>
      </c>
      <c r="J27" s="9" t="s">
        <v>13</v>
      </c>
      <c r="K27" s="2" t="s">
        <v>240</v>
      </c>
      <c r="L27" s="177"/>
      <c r="M27" s="179">
        <v>10</v>
      </c>
      <c r="N27" s="69"/>
      <c r="O27" s="69"/>
      <c r="P27" s="14" t="e">
        <f>IF(#REF!="ü",D27,"")</f>
        <v>#REF!</v>
      </c>
      <c r="Q27" s="14">
        <f t="shared" si="0"/>
        <v>1</v>
      </c>
      <c r="R27" s="14" t="e">
        <f>IF(#REF!="ü",D27,"")</f>
        <v>#REF!</v>
      </c>
      <c r="S27" s="69"/>
    </row>
    <row r="28" spans="1:19" s="14" customFormat="1" x14ac:dyDescent="0.25">
      <c r="A28" s="1">
        <v>38393</v>
      </c>
      <c r="B28" s="18" t="s">
        <v>202</v>
      </c>
      <c r="C28" s="50" t="s">
        <v>203</v>
      </c>
      <c r="D28" s="22">
        <v>1</v>
      </c>
      <c r="E28" s="5" t="s">
        <v>14</v>
      </c>
      <c r="F28" s="56"/>
      <c r="G28" s="18"/>
      <c r="H28" s="9"/>
      <c r="I28" s="9"/>
      <c r="J28" s="9" t="s">
        <v>13</v>
      </c>
      <c r="K28" s="2" t="s">
        <v>284</v>
      </c>
      <c r="L28" s="177"/>
      <c r="M28" s="179">
        <v>10</v>
      </c>
      <c r="N28" s="69"/>
      <c r="O28" s="69"/>
      <c r="P28" s="14" t="e">
        <f>IF(#REF!="ü",D28,"")</f>
        <v>#REF!</v>
      </c>
      <c r="Q28" s="14">
        <f t="shared" si="0"/>
        <v>1</v>
      </c>
      <c r="R28" s="14" t="e">
        <f>IF(#REF!="ü",D28,"")</f>
        <v>#REF!</v>
      </c>
      <c r="S28" s="69"/>
    </row>
    <row r="29" spans="1:19" s="14" customFormat="1" ht="49.5" x14ac:dyDescent="0.25">
      <c r="A29" s="1">
        <v>35702</v>
      </c>
      <c r="B29" s="18" t="s">
        <v>204</v>
      </c>
      <c r="C29" s="50" t="s">
        <v>205</v>
      </c>
      <c r="D29" s="22">
        <v>1</v>
      </c>
      <c r="E29" s="5" t="s">
        <v>14</v>
      </c>
      <c r="F29" s="56">
        <v>1200</v>
      </c>
      <c r="G29" s="60"/>
      <c r="H29" s="84"/>
      <c r="I29" s="84"/>
      <c r="J29" s="9" t="s">
        <v>13</v>
      </c>
      <c r="K29" s="30" t="s">
        <v>278</v>
      </c>
      <c r="L29" s="177"/>
      <c r="M29" s="179">
        <v>10</v>
      </c>
      <c r="N29" s="69"/>
      <c r="O29" s="69"/>
      <c r="P29" s="14" t="e">
        <f>IF(#REF!="ü",D29,"")</f>
        <v>#REF!</v>
      </c>
      <c r="Q29" s="14">
        <f t="shared" si="0"/>
        <v>1</v>
      </c>
      <c r="R29" s="14" t="e">
        <f>IF(#REF!="ü",D29,"")</f>
        <v>#REF!</v>
      </c>
      <c r="S29" s="69"/>
    </row>
    <row r="30" spans="1:19" s="14" customFormat="1" ht="49.5" x14ac:dyDescent="0.25">
      <c r="A30" s="1">
        <v>35702</v>
      </c>
      <c r="B30" s="18" t="s">
        <v>206</v>
      </c>
      <c r="C30" s="50" t="s">
        <v>205</v>
      </c>
      <c r="D30" s="22">
        <v>1</v>
      </c>
      <c r="E30" s="5" t="s">
        <v>14</v>
      </c>
      <c r="F30" s="56">
        <v>1200</v>
      </c>
      <c r="G30" s="60"/>
      <c r="H30" s="83"/>
      <c r="I30" s="83"/>
      <c r="J30" s="9" t="s">
        <v>13</v>
      </c>
      <c r="K30" s="30" t="s">
        <v>277</v>
      </c>
      <c r="L30" s="177"/>
      <c r="M30" s="179">
        <v>10</v>
      </c>
      <c r="N30" s="69"/>
      <c r="O30" s="69"/>
      <c r="P30" s="14" t="e">
        <f>IF(#REF!="ü",D30,"")</f>
        <v>#REF!</v>
      </c>
      <c r="Q30" s="14">
        <f t="shared" si="0"/>
        <v>1</v>
      </c>
      <c r="R30" s="14" t="e">
        <f>IF(#REF!="ü",D30,"")</f>
        <v>#REF!</v>
      </c>
      <c r="S30" s="69"/>
    </row>
    <row r="31" spans="1:19" s="14" customFormat="1" ht="49.5" x14ac:dyDescent="0.25">
      <c r="A31" s="1">
        <v>37952</v>
      </c>
      <c r="B31" s="18" t="s">
        <v>208</v>
      </c>
      <c r="C31" s="50" t="s">
        <v>209</v>
      </c>
      <c r="D31" s="22">
        <v>1</v>
      </c>
      <c r="E31" s="5" t="s">
        <v>12</v>
      </c>
      <c r="F31" s="56">
        <v>13500</v>
      </c>
      <c r="G31" s="18"/>
      <c r="H31" s="51"/>
      <c r="I31" s="51" t="s">
        <v>189</v>
      </c>
      <c r="J31" s="9" t="s">
        <v>13</v>
      </c>
      <c r="K31" s="2" t="s">
        <v>251</v>
      </c>
      <c r="L31" s="177"/>
      <c r="M31" s="179">
        <v>100</v>
      </c>
      <c r="N31" s="69"/>
      <c r="O31" s="69"/>
      <c r="P31" s="14" t="e">
        <f>IF(#REF!="ü",D31,"")</f>
        <v>#REF!</v>
      </c>
      <c r="Q31" s="14">
        <f t="shared" si="0"/>
        <v>1</v>
      </c>
      <c r="R31" s="14" t="e">
        <f>IF(#REF!="ü",D31,"")</f>
        <v>#REF!</v>
      </c>
      <c r="S31" s="69"/>
    </row>
    <row r="32" spans="1:19" s="67" customFormat="1" ht="49.5" x14ac:dyDescent="0.25">
      <c r="A32" s="73">
        <v>37972</v>
      </c>
      <c r="B32" s="74" t="s">
        <v>190</v>
      </c>
      <c r="C32" s="75" t="s">
        <v>191</v>
      </c>
      <c r="D32" s="76">
        <v>1</v>
      </c>
      <c r="E32" s="77" t="s">
        <v>12</v>
      </c>
      <c r="F32" s="78">
        <v>90000</v>
      </c>
      <c r="G32" s="80"/>
      <c r="H32" s="8" t="s">
        <v>13</v>
      </c>
      <c r="I32" s="8" t="s">
        <v>13</v>
      </c>
      <c r="J32" s="9" t="s">
        <v>13</v>
      </c>
      <c r="K32" s="59" t="s">
        <v>241</v>
      </c>
      <c r="L32" s="177"/>
      <c r="M32" s="179">
        <v>150</v>
      </c>
      <c r="N32" s="69"/>
      <c r="O32" s="69"/>
      <c r="P32" s="14" t="e">
        <f>IF(#REF!="ü",D32,"")</f>
        <v>#REF!</v>
      </c>
      <c r="Q32" s="14">
        <f t="shared" si="0"/>
        <v>1</v>
      </c>
      <c r="R32" s="14" t="e">
        <f>IF(#REF!="ü",D32,"")</f>
        <v>#REF!</v>
      </c>
      <c r="S32" s="69"/>
    </row>
    <row r="33" spans="1:19" x14ac:dyDescent="0.25">
      <c r="A33" s="1">
        <v>38393</v>
      </c>
      <c r="B33" s="18" t="s">
        <v>200</v>
      </c>
      <c r="C33" s="50" t="s">
        <v>201</v>
      </c>
      <c r="D33" s="22">
        <v>1</v>
      </c>
      <c r="E33" s="5" t="s">
        <v>14</v>
      </c>
      <c r="F33" s="56">
        <v>3190</v>
      </c>
      <c r="G33" s="18"/>
      <c r="H33" s="9"/>
      <c r="I33" s="9"/>
      <c r="J33" s="9" t="s">
        <v>13</v>
      </c>
      <c r="K33" s="2" t="s">
        <v>249</v>
      </c>
      <c r="L33" s="177"/>
      <c r="M33" s="179">
        <v>10</v>
      </c>
      <c r="P33" s="14" t="e">
        <f>IF(#REF!="ü",D33,"")</f>
        <v>#REF!</v>
      </c>
      <c r="Q33" s="14">
        <f t="shared" si="0"/>
        <v>1</v>
      </c>
      <c r="R33" s="14" t="e">
        <f>IF(#REF!="ü",D33,"")</f>
        <v>#REF!</v>
      </c>
    </row>
    <row r="34" spans="1:19" s="14" customFormat="1" x14ac:dyDescent="0.25">
      <c r="A34" s="1">
        <v>35738</v>
      </c>
      <c r="B34" s="18" t="s">
        <v>161</v>
      </c>
      <c r="C34" s="50" t="s">
        <v>143</v>
      </c>
      <c r="D34" s="22">
        <v>1</v>
      </c>
      <c r="E34" s="5" t="s">
        <v>14</v>
      </c>
      <c r="F34" s="56">
        <v>2300</v>
      </c>
      <c r="G34" s="60"/>
      <c r="H34" s="51"/>
      <c r="I34" s="51"/>
      <c r="J34" s="9" t="s">
        <v>13</v>
      </c>
      <c r="K34" s="18" t="s">
        <v>254</v>
      </c>
      <c r="L34" s="177"/>
      <c r="M34" s="179">
        <v>30</v>
      </c>
      <c r="N34" s="69"/>
      <c r="O34" s="69"/>
      <c r="P34" s="14" t="e">
        <f>IF(#REF!="ü",D34,"")</f>
        <v>#REF!</v>
      </c>
      <c r="Q34" s="14">
        <f t="shared" si="0"/>
        <v>1</v>
      </c>
      <c r="R34" s="14" t="e">
        <f>IF(#REF!="ü",D34,"")</f>
        <v>#REF!</v>
      </c>
      <c r="S34" s="69"/>
    </row>
    <row r="35" spans="1:19" s="14" customFormat="1" x14ac:dyDescent="0.25">
      <c r="A35" s="1">
        <v>35738</v>
      </c>
      <c r="B35" s="18" t="s">
        <v>150</v>
      </c>
      <c r="C35" s="50" t="s">
        <v>143</v>
      </c>
      <c r="D35" s="22">
        <v>1</v>
      </c>
      <c r="E35" s="5" t="s">
        <v>14</v>
      </c>
      <c r="F35" s="56">
        <v>2300</v>
      </c>
      <c r="G35" s="60"/>
      <c r="H35" s="51"/>
      <c r="I35" s="51"/>
      <c r="J35" s="9" t="s">
        <v>13</v>
      </c>
      <c r="K35" s="18" t="s">
        <v>254</v>
      </c>
      <c r="L35" s="177"/>
      <c r="M35" s="179">
        <v>30</v>
      </c>
      <c r="N35" s="69"/>
      <c r="O35" s="69"/>
      <c r="P35" s="14" t="e">
        <f>IF(#REF!="ü",D35,"")</f>
        <v>#REF!</v>
      </c>
      <c r="Q35" s="14">
        <f t="shared" si="0"/>
        <v>1</v>
      </c>
      <c r="R35" s="14" t="e">
        <f>IF(#REF!="ü",D35,"")</f>
        <v>#REF!</v>
      </c>
      <c r="S35" s="69"/>
    </row>
    <row r="36" spans="1:19" s="14" customFormat="1" x14ac:dyDescent="0.25">
      <c r="A36" s="1">
        <v>35738</v>
      </c>
      <c r="B36" s="18" t="s">
        <v>221</v>
      </c>
      <c r="C36" s="50" t="s">
        <v>143</v>
      </c>
      <c r="D36" s="22">
        <v>1</v>
      </c>
      <c r="E36" s="5" t="s">
        <v>14</v>
      </c>
      <c r="F36" s="56">
        <v>2300</v>
      </c>
      <c r="G36" s="60"/>
      <c r="H36" s="51"/>
      <c r="I36" s="51"/>
      <c r="J36" s="9" t="s">
        <v>13</v>
      </c>
      <c r="K36" s="18" t="s">
        <v>249</v>
      </c>
      <c r="L36" s="177"/>
      <c r="M36" s="179">
        <v>30</v>
      </c>
      <c r="N36" s="69"/>
      <c r="O36" s="69"/>
      <c r="P36" s="14" t="e">
        <f>IF(#REF!="ü",D36,"")</f>
        <v>#REF!</v>
      </c>
      <c r="Q36" s="14">
        <f t="shared" si="0"/>
        <v>1</v>
      </c>
      <c r="R36" s="14" t="e">
        <f>IF(#REF!="ü",D36,"")</f>
        <v>#REF!</v>
      </c>
      <c r="S36" s="69"/>
    </row>
    <row r="37" spans="1:19" x14ac:dyDescent="0.25">
      <c r="A37" s="1">
        <v>35738</v>
      </c>
      <c r="B37" s="18" t="s">
        <v>142</v>
      </c>
      <c r="C37" s="50" t="s">
        <v>143</v>
      </c>
      <c r="D37" s="22">
        <v>1</v>
      </c>
      <c r="E37" s="5" t="s">
        <v>14</v>
      </c>
      <c r="F37" s="56">
        <v>2300</v>
      </c>
      <c r="G37" s="60"/>
      <c r="H37" s="51"/>
      <c r="I37" s="51"/>
      <c r="J37" s="52" t="s">
        <v>13</v>
      </c>
      <c r="K37" s="18" t="s">
        <v>249</v>
      </c>
      <c r="L37" s="177"/>
      <c r="M37" s="179">
        <v>30</v>
      </c>
      <c r="N37" s="14"/>
      <c r="O37" s="14"/>
      <c r="P37" s="14" t="e">
        <f>IF(#REF!="ü",D37,"")</f>
        <v>#REF!</v>
      </c>
      <c r="Q37" s="14">
        <f t="shared" si="0"/>
        <v>1</v>
      </c>
      <c r="R37" s="14" t="e">
        <f>IF(#REF!="ü",D37,"")</f>
        <v>#REF!</v>
      </c>
      <c r="S37" s="14"/>
    </row>
    <row r="38" spans="1:19" x14ac:dyDescent="0.25">
      <c r="A38" s="1">
        <v>35738</v>
      </c>
      <c r="B38" s="18" t="s">
        <v>184</v>
      </c>
      <c r="C38" s="50" t="s">
        <v>145</v>
      </c>
      <c r="D38" s="22">
        <v>1</v>
      </c>
      <c r="E38" s="5" t="s">
        <v>14</v>
      </c>
      <c r="F38" s="56">
        <v>1500</v>
      </c>
      <c r="G38" s="60"/>
      <c r="H38" s="51"/>
      <c r="I38" s="51"/>
      <c r="J38" s="117" t="s">
        <v>13</v>
      </c>
      <c r="K38" s="18" t="s">
        <v>254</v>
      </c>
      <c r="L38" s="177"/>
      <c r="M38" s="179">
        <v>20</v>
      </c>
      <c r="P38" s="14" t="e">
        <f>IF(#REF!="ü",D38,"")</f>
        <v>#REF!</v>
      </c>
      <c r="Q38" s="14">
        <f t="shared" si="0"/>
        <v>1</v>
      </c>
      <c r="R38" s="14" t="e">
        <f>IF(#REF!="ü",D38,"")</f>
        <v>#REF!</v>
      </c>
    </row>
    <row r="39" spans="1:19" s="14" customFormat="1" x14ac:dyDescent="0.25">
      <c r="A39" s="1">
        <v>35738</v>
      </c>
      <c r="B39" s="18" t="s">
        <v>185</v>
      </c>
      <c r="C39" s="50" t="s">
        <v>145</v>
      </c>
      <c r="D39" s="22">
        <v>1</v>
      </c>
      <c r="E39" s="5" t="s">
        <v>14</v>
      </c>
      <c r="F39" s="56">
        <v>1500</v>
      </c>
      <c r="G39" s="60"/>
      <c r="H39" s="51"/>
      <c r="I39" s="51"/>
      <c r="J39" s="9" t="s">
        <v>13</v>
      </c>
      <c r="K39" s="18" t="s">
        <v>254</v>
      </c>
      <c r="L39" s="177"/>
      <c r="M39" s="179">
        <v>20</v>
      </c>
      <c r="N39" s="69"/>
      <c r="O39" s="69"/>
      <c r="P39" s="14" t="e">
        <f>IF(#REF!="ü",D39,"")</f>
        <v>#REF!</v>
      </c>
      <c r="Q39" s="14">
        <f t="shared" si="0"/>
        <v>1</v>
      </c>
      <c r="R39" s="14" t="e">
        <f>IF(#REF!="ü",D39,"")</f>
        <v>#REF!</v>
      </c>
      <c r="S39" s="69"/>
    </row>
    <row r="40" spans="1:19" s="14" customFormat="1" x14ac:dyDescent="0.25">
      <c r="A40" s="1">
        <v>35738</v>
      </c>
      <c r="B40" s="18" t="s">
        <v>219</v>
      </c>
      <c r="C40" s="50" t="s">
        <v>145</v>
      </c>
      <c r="D40" s="22">
        <v>1</v>
      </c>
      <c r="E40" s="5" t="s">
        <v>14</v>
      </c>
      <c r="F40" s="56">
        <v>1500</v>
      </c>
      <c r="G40" s="60"/>
      <c r="H40" s="51"/>
      <c r="I40" s="51"/>
      <c r="J40" s="9" t="s">
        <v>13</v>
      </c>
      <c r="K40" s="18" t="s">
        <v>254</v>
      </c>
      <c r="L40" s="177"/>
      <c r="M40" s="179">
        <v>20</v>
      </c>
      <c r="N40" s="69"/>
      <c r="O40" s="69"/>
      <c r="P40" s="14" t="e">
        <f>IF(#REF!="ü",D40,"")</f>
        <v>#REF!</v>
      </c>
      <c r="Q40" s="14">
        <f t="shared" si="0"/>
        <v>1</v>
      </c>
      <c r="R40" s="14" t="e">
        <f>IF(#REF!="ü",D40,"")</f>
        <v>#REF!</v>
      </c>
      <c r="S40" s="69"/>
    </row>
    <row r="41" spans="1:19" s="14" customFormat="1" x14ac:dyDescent="0.25">
      <c r="A41" s="1">
        <v>35738</v>
      </c>
      <c r="B41" s="18" t="s">
        <v>144</v>
      </c>
      <c r="C41" s="50" t="s">
        <v>145</v>
      </c>
      <c r="D41" s="22">
        <v>1</v>
      </c>
      <c r="E41" s="5" t="s">
        <v>14</v>
      </c>
      <c r="F41" s="56">
        <v>1500</v>
      </c>
      <c r="G41" s="18"/>
      <c r="H41" s="51"/>
      <c r="I41" s="51"/>
      <c r="J41" s="52" t="s">
        <v>13</v>
      </c>
      <c r="K41" s="18" t="s">
        <v>249</v>
      </c>
      <c r="L41" s="177"/>
      <c r="M41" s="179">
        <v>20</v>
      </c>
      <c r="P41" s="14" t="e">
        <f>IF(#REF!="ü",D41,"")</f>
        <v>#REF!</v>
      </c>
      <c r="Q41" s="14">
        <f t="shared" si="0"/>
        <v>1</v>
      </c>
      <c r="R41" s="14" t="e">
        <f>IF(#REF!="ü",D41,"")</f>
        <v>#REF!</v>
      </c>
    </row>
    <row r="42" spans="1:19" s="14" customFormat="1" x14ac:dyDescent="0.25">
      <c r="A42" s="1">
        <v>35702</v>
      </c>
      <c r="B42" s="18" t="s">
        <v>162</v>
      </c>
      <c r="C42" s="50" t="s">
        <v>145</v>
      </c>
      <c r="D42" s="22">
        <v>1</v>
      </c>
      <c r="E42" s="5" t="s">
        <v>14</v>
      </c>
      <c r="F42" s="56">
        <v>1500</v>
      </c>
      <c r="G42" s="60"/>
      <c r="H42" s="8"/>
      <c r="I42" s="8"/>
      <c r="J42" s="52" t="s">
        <v>13</v>
      </c>
      <c r="K42" s="18" t="s">
        <v>237</v>
      </c>
      <c r="L42" s="177"/>
      <c r="M42" s="179">
        <v>20</v>
      </c>
      <c r="P42" s="14" t="e">
        <f>IF(#REF!="ü",D42,"")</f>
        <v>#REF!</v>
      </c>
      <c r="Q42" s="14">
        <f t="shared" si="0"/>
        <v>1</v>
      </c>
      <c r="R42" s="14" t="e">
        <f>IF(#REF!="ü",D42,"")</f>
        <v>#REF!</v>
      </c>
    </row>
    <row r="43" spans="1:19" s="14" customFormat="1" x14ac:dyDescent="0.25">
      <c r="A43" s="1">
        <v>35702</v>
      </c>
      <c r="B43" s="18" t="s">
        <v>163</v>
      </c>
      <c r="C43" s="50" t="s">
        <v>145</v>
      </c>
      <c r="D43" s="22">
        <v>1</v>
      </c>
      <c r="E43" s="5" t="s">
        <v>14</v>
      </c>
      <c r="F43" s="56">
        <v>1500</v>
      </c>
      <c r="G43" s="60"/>
      <c r="H43" s="51"/>
      <c r="I43" s="51"/>
      <c r="J43" s="52" t="s">
        <v>13</v>
      </c>
      <c r="K43" s="18" t="s">
        <v>238</v>
      </c>
      <c r="L43" s="177"/>
      <c r="M43" s="179">
        <v>20</v>
      </c>
      <c r="N43" s="69"/>
      <c r="O43" s="69"/>
      <c r="P43" s="14" t="e">
        <f>IF(#REF!="ü",D43,"")</f>
        <v>#REF!</v>
      </c>
      <c r="Q43" s="14">
        <f t="shared" si="0"/>
        <v>1</v>
      </c>
      <c r="R43" s="14" t="e">
        <f>IF(#REF!="ü",D43,"")</f>
        <v>#REF!</v>
      </c>
      <c r="S43" s="69"/>
    </row>
    <row r="44" spans="1:19" s="14" customFormat="1" x14ac:dyDescent="0.25">
      <c r="A44" s="1">
        <v>35702</v>
      </c>
      <c r="B44" s="18" t="s">
        <v>169</v>
      </c>
      <c r="C44" s="50" t="s">
        <v>145</v>
      </c>
      <c r="D44" s="22">
        <v>1</v>
      </c>
      <c r="E44" s="5" t="s">
        <v>14</v>
      </c>
      <c r="F44" s="56">
        <v>1500</v>
      </c>
      <c r="G44" s="60"/>
      <c r="H44" s="70"/>
      <c r="I44" s="70"/>
      <c r="J44" s="9" t="s">
        <v>13</v>
      </c>
      <c r="K44" s="18" t="s">
        <v>285</v>
      </c>
      <c r="L44" s="177"/>
      <c r="M44" s="179">
        <v>20</v>
      </c>
      <c r="P44" s="14" t="e">
        <f>IF(#REF!="ü",D44,"")</f>
        <v>#REF!</v>
      </c>
      <c r="Q44" s="14">
        <f t="shared" si="0"/>
        <v>1</v>
      </c>
      <c r="R44" s="14" t="e">
        <f>IF(#REF!="ü",D44,"")</f>
        <v>#REF!</v>
      </c>
    </row>
    <row r="45" spans="1:19" s="67" customFormat="1" x14ac:dyDescent="0.25">
      <c r="A45" s="1">
        <v>35570</v>
      </c>
      <c r="B45" s="18" t="s">
        <v>199</v>
      </c>
      <c r="C45" s="50" t="s">
        <v>173</v>
      </c>
      <c r="D45" s="22">
        <v>1</v>
      </c>
      <c r="E45" s="5" t="s">
        <v>14</v>
      </c>
      <c r="F45" s="56">
        <v>1600</v>
      </c>
      <c r="G45" s="60"/>
      <c r="H45" s="51"/>
      <c r="I45" s="51"/>
      <c r="J45" s="9" t="s">
        <v>13</v>
      </c>
      <c r="K45" s="18" t="s">
        <v>249</v>
      </c>
      <c r="L45" s="177"/>
      <c r="M45" s="179">
        <v>20</v>
      </c>
      <c r="N45" s="69"/>
      <c r="O45" s="69"/>
      <c r="P45" s="14" t="e">
        <f>IF(#REF!="ü",D45,"")</f>
        <v>#REF!</v>
      </c>
      <c r="Q45" s="14">
        <f t="shared" si="0"/>
        <v>1</v>
      </c>
      <c r="R45" s="14" t="e">
        <f>IF(#REF!="ü",D45,"")</f>
        <v>#REF!</v>
      </c>
      <c r="S45" s="69"/>
    </row>
    <row r="46" spans="1:19" s="14" customFormat="1" x14ac:dyDescent="0.25">
      <c r="A46" s="1">
        <v>35570</v>
      </c>
      <c r="B46" s="18" t="s">
        <v>172</v>
      </c>
      <c r="C46" s="50" t="s">
        <v>173</v>
      </c>
      <c r="D46" s="22">
        <v>1</v>
      </c>
      <c r="E46" s="5" t="s">
        <v>14</v>
      </c>
      <c r="F46" s="56">
        <v>1600</v>
      </c>
      <c r="G46" s="60"/>
      <c r="H46" s="51"/>
      <c r="I46" s="51"/>
      <c r="J46" s="118" t="s">
        <v>13</v>
      </c>
      <c r="K46" s="18" t="s">
        <v>239</v>
      </c>
      <c r="L46" s="177"/>
      <c r="M46" s="179">
        <v>20</v>
      </c>
      <c r="P46" s="14" t="e">
        <f>IF(#REF!="ü",D46,"")</f>
        <v>#REF!</v>
      </c>
      <c r="Q46" s="14">
        <f t="shared" si="0"/>
        <v>1</v>
      </c>
      <c r="R46" s="14" t="e">
        <f>IF(#REF!="ü",D46,"")</f>
        <v>#REF!</v>
      </c>
    </row>
    <row r="47" spans="1:19" s="14" customFormat="1" x14ac:dyDescent="0.25">
      <c r="A47" s="73">
        <v>35570</v>
      </c>
      <c r="B47" s="74" t="s">
        <v>178</v>
      </c>
      <c r="C47" s="75" t="s">
        <v>173</v>
      </c>
      <c r="D47" s="76">
        <v>1</v>
      </c>
      <c r="E47" s="77" t="s">
        <v>14</v>
      </c>
      <c r="F47" s="78">
        <v>1601</v>
      </c>
      <c r="G47" s="79"/>
      <c r="H47" s="70"/>
      <c r="I47" s="70"/>
      <c r="J47" s="9" t="s">
        <v>13</v>
      </c>
      <c r="K47" s="74" t="s">
        <v>249</v>
      </c>
      <c r="L47" s="177"/>
      <c r="M47" s="179">
        <v>20</v>
      </c>
      <c r="N47" s="69"/>
      <c r="O47" s="69"/>
      <c r="P47" s="14" t="e">
        <f>IF(#REF!="ü",D47,"")</f>
        <v>#REF!</v>
      </c>
      <c r="Q47" s="14">
        <f t="shared" si="0"/>
        <v>1</v>
      </c>
      <c r="R47" s="14" t="e">
        <f>IF(#REF!="ü",D47,"")</f>
        <v>#REF!</v>
      </c>
      <c r="S47" s="69"/>
    </row>
    <row r="48" spans="1:19" s="14" customFormat="1" ht="33" x14ac:dyDescent="0.25">
      <c r="A48" s="1">
        <v>37950</v>
      </c>
      <c r="B48" s="18" t="s">
        <v>214</v>
      </c>
      <c r="C48" s="50" t="s">
        <v>215</v>
      </c>
      <c r="D48" s="22">
        <v>1</v>
      </c>
      <c r="E48" s="5" t="s">
        <v>14</v>
      </c>
      <c r="F48" s="56">
        <v>2500</v>
      </c>
      <c r="G48" s="60"/>
      <c r="H48" s="51"/>
      <c r="I48" s="51" t="s">
        <v>189</v>
      </c>
      <c r="J48" s="9" t="s">
        <v>13</v>
      </c>
      <c r="K48" s="2" t="s">
        <v>254</v>
      </c>
      <c r="L48" s="177"/>
      <c r="M48" s="179">
        <v>30</v>
      </c>
      <c r="N48" s="69"/>
      <c r="O48" s="69"/>
      <c r="P48" s="14" t="e">
        <f>IF(#REF!="ü",D48,"")</f>
        <v>#REF!</v>
      </c>
      <c r="Q48" s="14">
        <f t="shared" si="0"/>
        <v>1</v>
      </c>
      <c r="R48" s="14" t="e">
        <f>IF(#REF!="ü",D48,"")</f>
        <v>#REF!</v>
      </c>
      <c r="S48" s="69"/>
    </row>
    <row r="49" spans="1:22" s="14" customFormat="1" ht="33" x14ac:dyDescent="0.25">
      <c r="A49" s="1">
        <v>37950</v>
      </c>
      <c r="B49" s="18" t="s">
        <v>216</v>
      </c>
      <c r="C49" s="50" t="s">
        <v>215</v>
      </c>
      <c r="D49" s="22">
        <v>1</v>
      </c>
      <c r="E49" s="5" t="s">
        <v>14</v>
      </c>
      <c r="F49" s="56">
        <v>2500</v>
      </c>
      <c r="G49" s="60"/>
      <c r="H49" s="51"/>
      <c r="I49" s="51" t="s">
        <v>189</v>
      </c>
      <c r="J49" s="9" t="s">
        <v>13</v>
      </c>
      <c r="K49" s="2" t="s">
        <v>254</v>
      </c>
      <c r="L49" s="177"/>
      <c r="M49" s="179">
        <v>30</v>
      </c>
      <c r="N49" s="69"/>
      <c r="O49" s="69"/>
      <c r="P49" s="14" t="e">
        <f>IF(#REF!="ü",D49,"")</f>
        <v>#REF!</v>
      </c>
      <c r="Q49" s="14">
        <f t="shared" si="0"/>
        <v>1</v>
      </c>
      <c r="R49" s="14" t="e">
        <f>IF(#REF!="ü",D49,"")</f>
        <v>#REF!</v>
      </c>
      <c r="S49" s="69"/>
    </row>
    <row r="50" spans="1:22" ht="33" x14ac:dyDescent="0.25">
      <c r="A50" s="1">
        <v>37972</v>
      </c>
      <c r="B50" s="18" t="s">
        <v>217</v>
      </c>
      <c r="C50" s="50" t="s">
        <v>215</v>
      </c>
      <c r="D50" s="22">
        <v>1</v>
      </c>
      <c r="E50" s="5" t="s">
        <v>14</v>
      </c>
      <c r="F50" s="56">
        <v>2500</v>
      </c>
      <c r="G50" s="30"/>
      <c r="H50" s="51"/>
      <c r="I50" s="51" t="s">
        <v>189</v>
      </c>
      <c r="J50" s="9" t="s">
        <v>13</v>
      </c>
      <c r="K50" s="2" t="s">
        <v>254</v>
      </c>
      <c r="L50" s="177"/>
      <c r="M50" s="179">
        <v>30</v>
      </c>
      <c r="P50" s="14" t="e">
        <f>IF(#REF!="ü",D50,"")</f>
        <v>#REF!</v>
      </c>
      <c r="Q50" s="14">
        <f t="shared" si="0"/>
        <v>1</v>
      </c>
      <c r="R50" s="14" t="e">
        <f>IF(#REF!="ü",D50,"")</f>
        <v>#REF!</v>
      </c>
    </row>
    <row r="51" spans="1:22" ht="49.5" x14ac:dyDescent="0.25">
      <c r="A51" s="61">
        <v>36080</v>
      </c>
      <c r="B51" s="62" t="s">
        <v>146</v>
      </c>
      <c r="C51" s="63" t="s">
        <v>147</v>
      </c>
      <c r="D51" s="119">
        <v>1</v>
      </c>
      <c r="E51" s="120" t="s">
        <v>12</v>
      </c>
      <c r="F51" s="121">
        <v>5500</v>
      </c>
      <c r="G51" s="122"/>
      <c r="H51" s="123"/>
      <c r="I51" s="123"/>
      <c r="J51" s="124" t="s">
        <v>13</v>
      </c>
      <c r="K51" s="62" t="s">
        <v>234</v>
      </c>
      <c r="L51" s="177"/>
      <c r="M51" s="179">
        <v>100</v>
      </c>
      <c r="N51" s="14"/>
      <c r="O51" s="14"/>
      <c r="P51" s="14" t="e">
        <f>IF(#REF!="ü",D51,"")</f>
        <v>#REF!</v>
      </c>
      <c r="Q51" s="14">
        <f t="shared" si="0"/>
        <v>1</v>
      </c>
      <c r="R51" s="14" t="e">
        <f>IF(#REF!="ü",D51,"")</f>
        <v>#REF!</v>
      </c>
      <c r="S51" s="14"/>
    </row>
    <row r="52" spans="1:22" ht="17.25" thickBot="1" x14ac:dyDescent="0.3">
      <c r="A52" s="113"/>
      <c r="B52" s="114"/>
      <c r="C52" s="115"/>
      <c r="D52" s="151">
        <f>SUM(D7:D51)</f>
        <v>144</v>
      </c>
      <c r="E52" s="152"/>
      <c r="F52" s="153"/>
      <c r="G52" s="154"/>
      <c r="H52" s="155">
        <f t="shared" ref="H52:I52" si="1">U52</f>
        <v>144</v>
      </c>
      <c r="I52" s="155" t="e">
        <f t="shared" si="1"/>
        <v>#REF!</v>
      </c>
      <c r="J52" s="155">
        <f>U52</f>
        <v>144</v>
      </c>
      <c r="K52" s="114"/>
      <c r="L52" s="177"/>
      <c r="P52" s="14"/>
      <c r="Q52" s="14"/>
      <c r="R52" s="14"/>
      <c r="T52" s="69" t="e">
        <f>SUM(P7:P51)</f>
        <v>#REF!</v>
      </c>
      <c r="U52" s="69">
        <f t="shared" ref="U52:V52" si="2">SUM(Q7:Q51)</f>
        <v>144</v>
      </c>
      <c r="V52" s="69" t="e">
        <f t="shared" si="2"/>
        <v>#REF!</v>
      </c>
    </row>
    <row r="53" spans="1:22" s="14" customFormat="1" ht="20.100000000000001" customHeight="1" x14ac:dyDescent="0.25">
      <c r="A53" s="102" t="s">
        <v>289</v>
      </c>
      <c r="B53" s="103"/>
      <c r="C53" s="104"/>
      <c r="D53" s="105"/>
      <c r="E53" s="106"/>
      <c r="F53" s="104"/>
      <c r="G53" s="104"/>
      <c r="H53" s="107"/>
      <c r="I53" s="107"/>
      <c r="J53" s="104"/>
      <c r="K53" s="103"/>
      <c r="L53" s="177"/>
      <c r="M53" s="179"/>
    </row>
    <row r="54" spans="1:22" x14ac:dyDescent="0.25">
      <c r="A54" s="1">
        <v>35711</v>
      </c>
      <c r="B54" s="2" t="s">
        <v>179</v>
      </c>
      <c r="C54" s="50" t="s">
        <v>180</v>
      </c>
      <c r="D54" s="22">
        <v>1</v>
      </c>
      <c r="E54" s="5" t="s">
        <v>12</v>
      </c>
      <c r="F54" s="54">
        <v>4000</v>
      </c>
      <c r="G54" s="24"/>
      <c r="H54" s="70"/>
      <c r="I54" s="70"/>
      <c r="J54" s="9" t="s">
        <v>13</v>
      </c>
      <c r="K54" s="18" t="s">
        <v>286</v>
      </c>
      <c r="L54" s="177"/>
      <c r="M54" s="179">
        <v>50</v>
      </c>
      <c r="P54" s="14" t="e">
        <f>IF(#REF!="ü",D54,"")</f>
        <v>#REF!</v>
      </c>
      <c r="Q54" s="14">
        <f>IF(J54="ü",D54,"")</f>
        <v>1</v>
      </c>
      <c r="R54" s="14" t="e">
        <f>IF(#REF!="ü",D54,"")</f>
        <v>#REF!</v>
      </c>
    </row>
    <row r="55" spans="1:22" ht="33" x14ac:dyDescent="0.25">
      <c r="A55" s="1">
        <v>36144</v>
      </c>
      <c r="B55" s="2" t="s">
        <v>181</v>
      </c>
      <c r="C55" s="50" t="s">
        <v>182</v>
      </c>
      <c r="D55" s="22">
        <v>1</v>
      </c>
      <c r="E55" s="5" t="s">
        <v>12</v>
      </c>
      <c r="F55" s="42"/>
      <c r="G55" s="18"/>
      <c r="H55" s="70"/>
      <c r="I55" s="70"/>
      <c r="J55" s="9" t="s">
        <v>13</v>
      </c>
      <c r="K55" s="18" t="s">
        <v>286</v>
      </c>
      <c r="L55" s="177"/>
      <c r="M55" s="179">
        <v>50</v>
      </c>
      <c r="P55" s="14" t="e">
        <f>IF(#REF!="ü",D55,"")</f>
        <v>#REF!</v>
      </c>
      <c r="Q55" s="14">
        <f>IF(J55="ü",D55,"")</f>
        <v>1</v>
      </c>
      <c r="R55" s="14" t="e">
        <f>IF(#REF!="ü",D55,"")</f>
        <v>#REF!</v>
      </c>
    </row>
    <row r="56" spans="1:22" s="14" customFormat="1" ht="19.5" thickBot="1" x14ac:dyDescent="0.3">
      <c r="A56" s="32"/>
      <c r="B56" s="111"/>
      <c r="C56" s="108"/>
      <c r="D56" s="156">
        <f>SUM(D54:D55)</f>
        <v>2</v>
      </c>
      <c r="E56" s="146"/>
      <c r="F56" s="157"/>
      <c r="G56" s="158"/>
      <c r="H56" s="155">
        <f t="shared" ref="H56:I56" si="3">U56</f>
        <v>2</v>
      </c>
      <c r="I56" s="155" t="e">
        <f t="shared" si="3"/>
        <v>#REF!</v>
      </c>
      <c r="J56" s="155">
        <f>U56</f>
        <v>2</v>
      </c>
      <c r="K56" s="112"/>
      <c r="L56" s="177"/>
      <c r="M56" s="179"/>
      <c r="T56" s="69" t="e">
        <f>SUM(P54:P55)</f>
        <v>#REF!</v>
      </c>
      <c r="U56" s="69">
        <f>SUM(Q54:Q55)</f>
        <v>2</v>
      </c>
      <c r="V56" s="69" t="e">
        <f>SUM(R54:R55)</f>
        <v>#REF!</v>
      </c>
    </row>
    <row r="57" spans="1:22" s="14" customFormat="1" ht="20.100000000000001" customHeight="1" x14ac:dyDescent="0.25">
      <c r="A57" s="102" t="s">
        <v>290</v>
      </c>
      <c r="B57" s="103"/>
      <c r="C57" s="104"/>
      <c r="D57" s="105"/>
      <c r="E57" s="106"/>
      <c r="F57" s="104"/>
      <c r="G57" s="104"/>
      <c r="H57" s="107"/>
      <c r="I57" s="107"/>
      <c r="J57" s="104"/>
      <c r="K57" s="103"/>
      <c r="L57" s="177"/>
      <c r="M57" s="179"/>
    </row>
    <row r="58" spans="1:22" s="14" customFormat="1" ht="66" x14ac:dyDescent="0.25">
      <c r="A58" s="1">
        <v>35711</v>
      </c>
      <c r="B58" s="18" t="s">
        <v>137</v>
      </c>
      <c r="C58" s="50" t="s">
        <v>138</v>
      </c>
      <c r="D58" s="53">
        <v>1</v>
      </c>
      <c r="E58" s="5" t="s">
        <v>12</v>
      </c>
      <c r="F58" s="54">
        <v>8500</v>
      </c>
      <c r="G58" s="18"/>
      <c r="H58" s="8" t="s">
        <v>13</v>
      </c>
      <c r="I58" s="8" t="s">
        <v>13</v>
      </c>
      <c r="J58" s="52" t="s">
        <v>13</v>
      </c>
      <c r="K58" s="18" t="s">
        <v>228</v>
      </c>
      <c r="L58" s="177"/>
      <c r="M58" s="179">
        <v>20</v>
      </c>
      <c r="P58" s="14" t="e">
        <f>IF(#REF!="ü",D58,"")</f>
        <v>#REF!</v>
      </c>
      <c r="Q58" s="14">
        <f t="shared" ref="Q58:Q64" si="4">IF(J58="ü",D58,"")</f>
        <v>1</v>
      </c>
      <c r="R58" s="14" t="e">
        <f>IF(#REF!="ü",D58,"")</f>
        <v>#REF!</v>
      </c>
    </row>
    <row r="59" spans="1:22" ht="33" x14ac:dyDescent="0.25">
      <c r="A59" s="1">
        <v>38609</v>
      </c>
      <c r="B59" s="11">
        <v>100000003134</v>
      </c>
      <c r="C59" s="50" t="s">
        <v>192</v>
      </c>
      <c r="D59" s="55">
        <v>1</v>
      </c>
      <c r="E59" s="5" t="s">
        <v>12</v>
      </c>
      <c r="F59" s="54">
        <v>15000</v>
      </c>
      <c r="G59" s="18"/>
      <c r="H59" s="51"/>
      <c r="I59" s="51" t="s">
        <v>193</v>
      </c>
      <c r="J59" s="9" t="s">
        <v>13</v>
      </c>
      <c r="K59" s="2" t="s">
        <v>243</v>
      </c>
      <c r="L59" s="177"/>
      <c r="M59" s="179">
        <v>50</v>
      </c>
      <c r="P59" s="14" t="e">
        <f>IF(#REF!="ü",D59,"")</f>
        <v>#REF!</v>
      </c>
      <c r="Q59" s="14">
        <f t="shared" si="4"/>
        <v>1</v>
      </c>
      <c r="R59" s="14" t="e">
        <f>IF(#REF!="ü",D59,"")</f>
        <v>#REF!</v>
      </c>
    </row>
    <row r="60" spans="1:22" ht="33" x14ac:dyDescent="0.25">
      <c r="A60" s="1">
        <v>39338</v>
      </c>
      <c r="B60" s="81">
        <v>100000008495</v>
      </c>
      <c r="C60" s="50" t="s">
        <v>194</v>
      </c>
      <c r="D60" s="22">
        <v>1</v>
      </c>
      <c r="E60" s="82" t="s">
        <v>21</v>
      </c>
      <c r="F60" s="54">
        <v>28480</v>
      </c>
      <c r="G60" s="18"/>
      <c r="H60" s="51"/>
      <c r="I60" s="51"/>
      <c r="J60" s="9" t="s">
        <v>13</v>
      </c>
      <c r="K60" s="2" t="s">
        <v>244</v>
      </c>
      <c r="L60" s="177"/>
      <c r="M60" s="179">
        <v>100</v>
      </c>
      <c r="P60" s="14" t="e">
        <f>IF(#REF!="ü",D60,"")</f>
        <v>#REF!</v>
      </c>
      <c r="Q60" s="14">
        <f t="shared" si="4"/>
        <v>1</v>
      </c>
      <c r="R60" s="14" t="e">
        <f>IF(#REF!="ü",D60,"")</f>
        <v>#REF!</v>
      </c>
    </row>
    <row r="61" spans="1:22" ht="33" x14ac:dyDescent="0.25">
      <c r="A61" s="1">
        <v>39338</v>
      </c>
      <c r="B61" s="81">
        <v>100000008494</v>
      </c>
      <c r="C61" s="50" t="s">
        <v>195</v>
      </c>
      <c r="D61" s="22">
        <v>1</v>
      </c>
      <c r="E61" s="82" t="s">
        <v>21</v>
      </c>
      <c r="F61" s="54">
        <v>19990</v>
      </c>
      <c r="G61" s="18"/>
      <c r="H61" s="51"/>
      <c r="I61" s="51"/>
      <c r="J61" s="9" t="s">
        <v>13</v>
      </c>
      <c r="K61" s="2" t="s">
        <v>245</v>
      </c>
      <c r="L61" s="177"/>
      <c r="M61" s="179">
        <v>50</v>
      </c>
      <c r="P61" s="14" t="e">
        <f>IF(#REF!="ü",D61,"")</f>
        <v>#REF!</v>
      </c>
      <c r="Q61" s="14">
        <f t="shared" si="4"/>
        <v>1</v>
      </c>
      <c r="R61" s="14" t="e">
        <f>IF(#REF!="ü",D61,"")</f>
        <v>#REF!</v>
      </c>
    </row>
    <row r="62" spans="1:22" ht="49.5" x14ac:dyDescent="0.25">
      <c r="A62" s="1">
        <v>39486</v>
      </c>
      <c r="B62" s="11">
        <v>100000008904</v>
      </c>
      <c r="C62" s="50" t="s">
        <v>196</v>
      </c>
      <c r="D62" s="22">
        <v>1</v>
      </c>
      <c r="E62" s="82" t="s">
        <v>21</v>
      </c>
      <c r="F62" s="54">
        <v>16200</v>
      </c>
      <c r="G62" s="30"/>
      <c r="H62" s="51"/>
      <c r="I62" s="51"/>
      <c r="J62" s="9" t="s">
        <v>13</v>
      </c>
      <c r="K62" s="2" t="s">
        <v>246</v>
      </c>
      <c r="L62" s="177"/>
      <c r="M62" s="179">
        <v>50</v>
      </c>
      <c r="P62" s="14" t="e">
        <f>IF(#REF!="ü",D62,"")</f>
        <v>#REF!</v>
      </c>
      <c r="Q62" s="14">
        <f t="shared" si="4"/>
        <v>1</v>
      </c>
      <c r="R62" s="14" t="e">
        <f>IF(#REF!="ü",D62,"")</f>
        <v>#REF!</v>
      </c>
    </row>
    <row r="63" spans="1:22" ht="49.5" x14ac:dyDescent="0.25">
      <c r="A63" s="1">
        <v>40078</v>
      </c>
      <c r="B63" s="11">
        <v>100000011037</v>
      </c>
      <c r="C63" s="50" t="s">
        <v>197</v>
      </c>
      <c r="D63" s="22">
        <v>1</v>
      </c>
      <c r="E63" s="82" t="s">
        <v>21</v>
      </c>
      <c r="F63" s="54">
        <v>6500</v>
      </c>
      <c r="G63" s="18"/>
      <c r="H63" s="51"/>
      <c r="I63" s="51"/>
      <c r="J63" s="9" t="s">
        <v>13</v>
      </c>
      <c r="K63" s="2" t="s">
        <v>247</v>
      </c>
      <c r="L63" s="177"/>
      <c r="M63" s="179">
        <v>30</v>
      </c>
      <c r="P63" s="14" t="e">
        <f>IF(#REF!="ü",D63,"")</f>
        <v>#REF!</v>
      </c>
      <c r="Q63" s="14">
        <f t="shared" si="4"/>
        <v>1</v>
      </c>
      <c r="R63" s="14" t="e">
        <f>IF(#REF!="ü",D63,"")</f>
        <v>#REF!</v>
      </c>
    </row>
    <row r="64" spans="1:22" x14ac:dyDescent="0.25">
      <c r="A64" s="1">
        <v>42599</v>
      </c>
      <c r="B64" s="11">
        <v>100000028102</v>
      </c>
      <c r="C64" s="50" t="s">
        <v>198</v>
      </c>
      <c r="D64" s="129">
        <v>1</v>
      </c>
      <c r="E64" s="130" t="s">
        <v>12</v>
      </c>
      <c r="F64" s="131">
        <v>39000</v>
      </c>
      <c r="G64" s="132"/>
      <c r="H64" s="123"/>
      <c r="I64" s="123"/>
      <c r="J64" s="128" t="s">
        <v>13</v>
      </c>
      <c r="K64" s="2" t="s">
        <v>248</v>
      </c>
      <c r="L64" s="177"/>
      <c r="M64" s="179">
        <v>150</v>
      </c>
      <c r="P64" s="14" t="e">
        <f>IF(#REF!="ü",D64,"")</f>
        <v>#REF!</v>
      </c>
      <c r="Q64" s="14">
        <f t="shared" si="4"/>
        <v>1</v>
      </c>
      <c r="R64" s="14" t="e">
        <f>IF(#REF!="ü",D64,"")</f>
        <v>#REF!</v>
      </c>
    </row>
    <row r="65" spans="1:22" ht="17.25" thickBot="1" x14ac:dyDescent="0.3">
      <c r="A65" s="32"/>
      <c r="B65" s="111"/>
      <c r="C65" s="108"/>
      <c r="D65" s="160">
        <f>SUM(D58:D64)</f>
        <v>7</v>
      </c>
      <c r="E65" s="161"/>
      <c r="F65" s="162"/>
      <c r="G65" s="163"/>
      <c r="H65" s="155">
        <f t="shared" ref="H65:I65" si="5">U65</f>
        <v>7</v>
      </c>
      <c r="I65" s="155" t="e">
        <f t="shared" si="5"/>
        <v>#REF!</v>
      </c>
      <c r="J65" s="155">
        <f>U65</f>
        <v>7</v>
      </c>
      <c r="K65" s="33"/>
      <c r="L65" s="177"/>
      <c r="P65" s="14"/>
      <c r="Q65" s="14"/>
      <c r="R65" s="14"/>
      <c r="T65" s="69" t="e">
        <f>SUM(P58:P64)</f>
        <v>#REF!</v>
      </c>
      <c r="U65" s="69">
        <f t="shared" ref="U65:V65" si="6">SUM(Q58:Q64)</f>
        <v>7</v>
      </c>
      <c r="V65" s="69" t="e">
        <f t="shared" si="6"/>
        <v>#REF!</v>
      </c>
    </row>
    <row r="66" spans="1:22" s="14" customFormat="1" ht="20.100000000000001" customHeight="1" x14ac:dyDescent="0.25">
      <c r="A66" s="102" t="s">
        <v>291</v>
      </c>
      <c r="B66" s="103"/>
      <c r="C66" s="104"/>
      <c r="D66" s="105"/>
      <c r="E66" s="106"/>
      <c r="F66" s="104"/>
      <c r="G66" s="104"/>
      <c r="H66" s="107"/>
      <c r="I66" s="107"/>
      <c r="J66" s="104"/>
      <c r="K66" s="103"/>
      <c r="L66" s="177"/>
      <c r="M66" s="179"/>
    </row>
    <row r="67" spans="1:22" s="14" customFormat="1" ht="49.5" x14ac:dyDescent="0.25">
      <c r="A67" s="1">
        <v>35621</v>
      </c>
      <c r="B67" s="2" t="s">
        <v>171</v>
      </c>
      <c r="C67" s="50" t="s">
        <v>170</v>
      </c>
      <c r="D67" s="55">
        <v>1</v>
      </c>
      <c r="E67" s="5" t="s">
        <v>12</v>
      </c>
      <c r="F67" s="6">
        <v>3450</v>
      </c>
      <c r="G67" s="18"/>
      <c r="H67" s="51"/>
      <c r="I67" s="51"/>
      <c r="J67" s="52" t="s">
        <v>13</v>
      </c>
      <c r="K67" s="18" t="s">
        <v>229</v>
      </c>
      <c r="L67" s="177"/>
      <c r="M67" s="179">
        <v>20</v>
      </c>
      <c r="P67" s="14" t="e">
        <f>IF(#REF!="ü",D67,"")</f>
        <v>#REF!</v>
      </c>
      <c r="Q67" s="14">
        <f>IF(J67="ü",D67,"")</f>
        <v>1</v>
      </c>
      <c r="R67" s="14" t="e">
        <f>IF(#REF!="ü",D67,"")</f>
        <v>#REF!</v>
      </c>
    </row>
    <row r="68" spans="1:22" s="14" customFormat="1" ht="49.5" x14ac:dyDescent="0.25">
      <c r="A68" s="2">
        <v>2540</v>
      </c>
      <c r="B68" s="2" t="s">
        <v>154</v>
      </c>
      <c r="C68" s="50" t="s">
        <v>155</v>
      </c>
      <c r="D68" s="55">
        <v>1</v>
      </c>
      <c r="E68" s="5" t="s">
        <v>12</v>
      </c>
      <c r="F68" s="6">
        <v>5000</v>
      </c>
      <c r="G68" s="24"/>
      <c r="H68" s="51"/>
      <c r="I68" s="51"/>
      <c r="J68" s="9" t="s">
        <v>13</v>
      </c>
      <c r="K68" s="2" t="s">
        <v>274</v>
      </c>
      <c r="L68" s="177"/>
      <c r="M68" s="179">
        <v>20</v>
      </c>
      <c r="P68" s="14" t="e">
        <f>IF(#REF!="ü",D68,"")</f>
        <v>#REF!</v>
      </c>
      <c r="Q68" s="14">
        <f>IF(J68="ü",D68,"")</f>
        <v>1</v>
      </c>
      <c r="R68" s="14" t="e">
        <f>IF(#REF!="ü",D68,"")</f>
        <v>#REF!</v>
      </c>
    </row>
    <row r="69" spans="1:22" s="14" customFormat="1" ht="82.5" x14ac:dyDescent="0.25">
      <c r="A69" s="1">
        <v>36523</v>
      </c>
      <c r="B69" s="2" t="s">
        <v>159</v>
      </c>
      <c r="C69" s="50" t="s">
        <v>160</v>
      </c>
      <c r="D69" s="126">
        <v>2</v>
      </c>
      <c r="E69" s="127" t="s">
        <v>12</v>
      </c>
      <c r="F69" s="131">
        <v>1500</v>
      </c>
      <c r="G69" s="133"/>
      <c r="H69" s="123"/>
      <c r="I69" s="123"/>
      <c r="J69" s="124" t="s">
        <v>13</v>
      </c>
      <c r="K69" s="50" t="s">
        <v>223</v>
      </c>
      <c r="L69" s="177"/>
      <c r="M69" s="179">
        <v>20</v>
      </c>
      <c r="P69" s="14" t="e">
        <f>IF(#REF!="ü",D69,"")</f>
        <v>#REF!</v>
      </c>
      <c r="Q69" s="14">
        <f>IF(J69="ü",D69,"")</f>
        <v>2</v>
      </c>
      <c r="R69" s="14" t="e">
        <f>IF(#REF!="ü",D69,"")</f>
        <v>#REF!</v>
      </c>
    </row>
    <row r="70" spans="1:22" s="14" customFormat="1" ht="17.25" thickBot="1" x14ac:dyDescent="0.3">
      <c r="A70" s="32"/>
      <c r="B70" s="33"/>
      <c r="C70" s="108"/>
      <c r="D70" s="156">
        <f>SUM(D67:D69)</f>
        <v>4</v>
      </c>
      <c r="E70" s="146"/>
      <c r="F70" s="162"/>
      <c r="G70" s="164"/>
      <c r="H70" s="155">
        <f t="shared" ref="H70:I70" si="7">U70</f>
        <v>4</v>
      </c>
      <c r="I70" s="155" t="e">
        <f t="shared" si="7"/>
        <v>#REF!</v>
      </c>
      <c r="J70" s="155">
        <f>U70</f>
        <v>4</v>
      </c>
      <c r="K70" s="108"/>
      <c r="L70" s="177"/>
      <c r="M70" s="179"/>
      <c r="T70" s="14" t="e">
        <f>SUM(P67:P69)</f>
        <v>#REF!</v>
      </c>
      <c r="U70" s="14">
        <f>SUM(Q67:Q69)</f>
        <v>4</v>
      </c>
      <c r="V70" s="14" t="e">
        <f>SUM(R67:R69)</f>
        <v>#REF!</v>
      </c>
    </row>
    <row r="71" spans="1:22" s="14" customFormat="1" ht="20.100000000000001" customHeight="1" x14ac:dyDescent="0.25">
      <c r="A71" s="102" t="s">
        <v>292</v>
      </c>
      <c r="B71" s="103"/>
      <c r="C71" s="104"/>
      <c r="D71" s="105"/>
      <c r="E71" s="106"/>
      <c r="F71" s="104"/>
      <c r="G71" s="104"/>
      <c r="H71" s="107"/>
      <c r="I71" s="107"/>
      <c r="J71" s="104"/>
      <c r="K71" s="103"/>
      <c r="L71" s="177"/>
      <c r="M71" s="179"/>
    </row>
    <row r="72" spans="1:22" s="14" customFormat="1" ht="49.5" x14ac:dyDescent="0.25">
      <c r="A72" s="1">
        <v>35745</v>
      </c>
      <c r="B72" s="18" t="s">
        <v>148</v>
      </c>
      <c r="C72" s="50" t="s">
        <v>149</v>
      </c>
      <c r="D72" s="55">
        <v>1</v>
      </c>
      <c r="E72" s="5" t="s">
        <v>12</v>
      </c>
      <c r="F72" s="54">
        <v>31818</v>
      </c>
      <c r="G72" s="24"/>
      <c r="H72" s="51"/>
      <c r="I72" s="51"/>
      <c r="J72" s="52" t="s">
        <v>13</v>
      </c>
      <c r="K72" s="50" t="s">
        <v>235</v>
      </c>
      <c r="L72" s="177"/>
      <c r="M72" s="179">
        <v>250</v>
      </c>
      <c r="P72" s="14" t="e">
        <f>IF(#REF!="ü",D72,"")</f>
        <v>#REF!</v>
      </c>
      <c r="Q72" s="14">
        <f>IF(J72="ü",D72,"")</f>
        <v>1</v>
      </c>
      <c r="R72" s="14" t="e">
        <f>IF(#REF!="ü",D72,"")</f>
        <v>#REF!</v>
      </c>
    </row>
    <row r="73" spans="1:22" ht="49.5" x14ac:dyDescent="0.25">
      <c r="A73" s="71" t="s">
        <v>210</v>
      </c>
      <c r="B73" s="18" t="s">
        <v>211</v>
      </c>
      <c r="C73" s="50" t="s">
        <v>149</v>
      </c>
      <c r="D73" s="55">
        <v>1</v>
      </c>
      <c r="E73" s="5" t="s">
        <v>12</v>
      </c>
      <c r="F73" s="54">
        <v>31818</v>
      </c>
      <c r="G73" s="18"/>
      <c r="H73" s="8"/>
      <c r="I73" s="8"/>
      <c r="J73" s="9" t="s">
        <v>13</v>
      </c>
      <c r="K73" s="18" t="s">
        <v>252</v>
      </c>
      <c r="L73" s="177"/>
      <c r="M73" s="179">
        <v>250</v>
      </c>
      <c r="P73" s="14" t="e">
        <f>IF(#REF!="ü",D73,"")</f>
        <v>#REF!</v>
      </c>
      <c r="Q73" s="14">
        <f>IF(J73="ü",D73,"")</f>
        <v>1</v>
      </c>
      <c r="R73" s="14" t="e">
        <f>IF(#REF!="ü",D73,"")</f>
        <v>#REF!</v>
      </c>
    </row>
    <row r="74" spans="1:22" ht="49.5" x14ac:dyDescent="0.25">
      <c r="A74" s="1">
        <v>38393</v>
      </c>
      <c r="B74" s="11">
        <v>100000007263</v>
      </c>
      <c r="C74" s="50" t="s">
        <v>207</v>
      </c>
      <c r="D74" s="55">
        <v>1</v>
      </c>
      <c r="E74" s="5" t="s">
        <v>21</v>
      </c>
      <c r="F74" s="56">
        <v>29400</v>
      </c>
      <c r="G74" s="18"/>
      <c r="H74" s="9"/>
      <c r="I74" s="9"/>
      <c r="J74" s="9" t="s">
        <v>13</v>
      </c>
      <c r="K74" s="10" t="s">
        <v>252</v>
      </c>
      <c r="L74" s="177"/>
      <c r="M74" s="179">
        <v>250</v>
      </c>
      <c r="P74" s="14" t="e">
        <f>IF(#REF!="ü",D74,"")</f>
        <v>#REF!</v>
      </c>
      <c r="Q74" s="14">
        <f>IF(J74="ü",D74,"")</f>
        <v>1</v>
      </c>
      <c r="R74" s="14" t="e">
        <f>IF(#REF!="ü",D74,"")</f>
        <v>#REF!</v>
      </c>
    </row>
    <row r="75" spans="1:22" x14ac:dyDescent="0.25">
      <c r="A75" s="1">
        <v>38393</v>
      </c>
      <c r="B75" s="11">
        <v>100000007265</v>
      </c>
      <c r="C75" s="50" t="s">
        <v>220</v>
      </c>
      <c r="D75" s="55">
        <v>1</v>
      </c>
      <c r="E75" s="5" t="s">
        <v>12</v>
      </c>
      <c r="F75" s="56">
        <v>5900</v>
      </c>
      <c r="G75" s="18"/>
      <c r="H75" s="8"/>
      <c r="I75" s="8"/>
      <c r="J75" s="9" t="s">
        <v>13</v>
      </c>
      <c r="K75" s="87" t="s">
        <v>256</v>
      </c>
      <c r="L75" s="177"/>
      <c r="M75" s="179">
        <v>50</v>
      </c>
      <c r="P75" s="14" t="e">
        <f>IF(#REF!="ü",D75,"")</f>
        <v>#REF!</v>
      </c>
      <c r="Q75" s="14">
        <f>IF(J75="ü",D75,"")</f>
        <v>1</v>
      </c>
      <c r="R75" s="14" t="e">
        <f>IF(#REF!="ü",D75,"")</f>
        <v>#REF!</v>
      </c>
    </row>
    <row r="76" spans="1:22" ht="33" x14ac:dyDescent="0.25">
      <c r="A76" s="1">
        <v>38804</v>
      </c>
      <c r="B76" s="85">
        <v>100000003289</v>
      </c>
      <c r="C76" s="50" t="s">
        <v>218</v>
      </c>
      <c r="D76" s="55">
        <v>1</v>
      </c>
      <c r="E76" s="5" t="s">
        <v>12</v>
      </c>
      <c r="F76" s="54">
        <v>7700</v>
      </c>
      <c r="G76" s="18"/>
      <c r="H76" s="51"/>
      <c r="I76" s="51"/>
      <c r="J76" s="9" t="s">
        <v>13</v>
      </c>
      <c r="K76" s="2" t="s">
        <v>255</v>
      </c>
      <c r="L76" s="177"/>
      <c r="M76" s="179">
        <v>20</v>
      </c>
      <c r="P76" s="14" t="e">
        <f>IF(#REF!="ü",D76,"")</f>
        <v>#REF!</v>
      </c>
      <c r="Q76" s="14">
        <f>IF(J76="ü",D76,"")</f>
        <v>1</v>
      </c>
      <c r="R76" s="14" t="e">
        <f>IF(#REF!="ü",D76,"")</f>
        <v>#REF!</v>
      </c>
    </row>
    <row r="77" spans="1:22" ht="19.5" thickBot="1" x14ac:dyDescent="0.3">
      <c r="A77" s="1"/>
      <c r="B77" s="86"/>
      <c r="C77" s="3"/>
      <c r="D77" s="156">
        <f>SUM(D72:D76)</f>
        <v>5</v>
      </c>
      <c r="E77" s="146"/>
      <c r="F77" s="162"/>
      <c r="G77" s="163"/>
      <c r="H77" s="155">
        <f t="shared" ref="H77:I77" si="8">U77</f>
        <v>5</v>
      </c>
      <c r="I77" s="155" t="e">
        <f t="shared" si="8"/>
        <v>#REF!</v>
      </c>
      <c r="J77" s="155">
        <f>U77</f>
        <v>5</v>
      </c>
      <c r="K77" s="10"/>
      <c r="L77" s="177"/>
      <c r="P77" s="14"/>
      <c r="Q77" s="14"/>
      <c r="R77" s="14"/>
      <c r="T77" s="69" t="e">
        <f>SUM(P72:P76)</f>
        <v>#REF!</v>
      </c>
      <c r="U77" s="69">
        <f>SUM(Q72:Q76)</f>
        <v>5</v>
      </c>
      <c r="V77" s="69" t="e">
        <f>SUM(R72:R76)</f>
        <v>#REF!</v>
      </c>
    </row>
    <row r="78" spans="1:22" ht="17.25" thickBot="1" x14ac:dyDescent="0.3">
      <c r="D78" s="198">
        <f>SUM(D52,D56,D65,D70,D77)</f>
        <v>162</v>
      </c>
      <c r="E78" s="198"/>
      <c r="F78" s="165"/>
      <c r="G78" s="166"/>
      <c r="H78" s="185">
        <f>COUNTA(H24:H77)</f>
        <v>7</v>
      </c>
      <c r="I78" s="185">
        <f>COUNTA(I24:I77)</f>
        <v>13</v>
      </c>
      <c r="J78" s="185">
        <f>Q78</f>
        <v>162</v>
      </c>
      <c r="K78" s="109" t="e">
        <f>SUM(#REF!,J78,#REF!)</f>
        <v>#REF!</v>
      </c>
      <c r="P78" s="69" t="e">
        <f>SUM(P7:P77)</f>
        <v>#REF!</v>
      </c>
      <c r="Q78" s="69">
        <f>SUM(Q7:Q77)</f>
        <v>162</v>
      </c>
      <c r="R78" s="69" t="e">
        <f>SUM(R7:R77)</f>
        <v>#REF!</v>
      </c>
      <c r="S78" s="69" t="e">
        <f>SUM(P78:R78)</f>
        <v>#REF!</v>
      </c>
      <c r="T78" s="69" t="e">
        <f>SUM(T7:T77)</f>
        <v>#REF!</v>
      </c>
      <c r="U78" s="69">
        <f>SUM(U7:U77)</f>
        <v>162</v>
      </c>
      <c r="V78" s="69" t="e">
        <f>SUM(V7:V77)</f>
        <v>#REF!</v>
      </c>
    </row>
    <row r="79" spans="1:22" ht="17.25" thickTop="1" x14ac:dyDescent="0.25">
      <c r="V79" s="69" t="e">
        <f>SUM(T78:V78)</f>
        <v>#REF!</v>
      </c>
    </row>
  </sheetData>
  <mergeCells count="11">
    <mergeCell ref="L4:L5"/>
    <mergeCell ref="D78:E78"/>
    <mergeCell ref="A1:L1"/>
    <mergeCell ref="A2:L2"/>
    <mergeCell ref="B4:B5"/>
    <mergeCell ref="C4:C5"/>
    <mergeCell ref="D4:E5"/>
    <mergeCell ref="F4:F5"/>
    <mergeCell ref="G4:G5"/>
    <mergeCell ref="H4:J4"/>
    <mergeCell ref="K4:K5"/>
  </mergeCells>
  <printOptions horizontalCentered="1"/>
  <pageMargins left="7.874015748031496E-2" right="7.874015748031496E-2" top="0.39370078740157483" bottom="0.15748031496062992" header="0.11811023622047245" footer="0.11811023622047245"/>
  <pageSetup paperSize="9" orientation="landscape" horizontalDpi="4294967292" verticalDpi="360" r:id="rId1"/>
  <headerFooter alignWithMargins="0">
    <oddFooter>Page &amp;P of &amp;N</oddFooter>
  </headerFooter>
  <rowBreaks count="4" manualBreakCount="4">
    <brk id="18" max="12" man="1"/>
    <brk id="40" max="12" man="1"/>
    <brk id="56" max="12" man="1"/>
    <brk id="6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2"/>
  <sheetViews>
    <sheetView tabSelected="1" view="pageBreakPreview" zoomScaleNormal="85" zoomScaleSheetLayoutView="100" workbookViewId="0">
      <selection activeCell="C16" sqref="C16"/>
    </sheetView>
  </sheetViews>
  <sheetFormatPr defaultRowHeight="20.100000000000001" customHeight="1" x14ac:dyDescent="0.3"/>
  <cols>
    <col min="1" max="1" width="17.28515625" style="12" customWidth="1"/>
    <col min="2" max="2" width="26.5703125" style="12" customWidth="1"/>
    <col min="3" max="3" width="45.7109375" style="12" customWidth="1"/>
    <col min="4" max="4" width="3.5703125" style="12" customWidth="1"/>
    <col min="5" max="5" width="7.140625" style="44" customWidth="1"/>
    <col min="6" max="6" width="12.5703125" style="12" hidden="1" customWidth="1"/>
    <col min="7" max="7" width="4.42578125" style="12" hidden="1" customWidth="1"/>
    <col min="8" max="8" width="6.140625" style="12" customWidth="1"/>
    <col min="9" max="9" width="21.85546875" style="45" hidden="1" customWidth="1"/>
    <col min="10" max="10" width="7.42578125" style="45" bestFit="1" customWidth="1"/>
    <col min="11" max="11" width="21.85546875" style="180" hidden="1" customWidth="1"/>
    <col min="12" max="12" width="9.140625" style="12"/>
    <col min="13" max="15" width="9.140625" style="12" hidden="1" customWidth="1"/>
    <col min="16" max="18" width="0" style="12" hidden="1" customWidth="1"/>
    <col min="19" max="16384" width="9.140625" style="12"/>
  </cols>
  <sheetData>
    <row r="1" spans="1:18" ht="20.100000000000001" customHeight="1" x14ac:dyDescent="0.3">
      <c r="A1" s="190" t="s">
        <v>112</v>
      </c>
      <c r="B1" s="190"/>
      <c r="C1" s="190"/>
      <c r="D1" s="190"/>
      <c r="E1" s="190"/>
      <c r="F1" s="190"/>
      <c r="G1" s="190"/>
      <c r="H1" s="190"/>
      <c r="I1" s="190"/>
      <c r="J1" s="190"/>
      <c r="K1" s="25"/>
    </row>
    <row r="2" spans="1:18" ht="20.100000000000001" customHeight="1" x14ac:dyDescent="0.3">
      <c r="A2" s="190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25"/>
    </row>
    <row r="3" spans="1:18" ht="9" customHeight="1" x14ac:dyDescent="0.3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25"/>
    </row>
    <row r="4" spans="1:18" s="14" customFormat="1" ht="20.100000000000001" customHeight="1" x14ac:dyDescent="0.25">
      <c r="A4" s="13" t="s">
        <v>1</v>
      </c>
      <c r="B4" s="191" t="s">
        <v>2</v>
      </c>
      <c r="C4" s="191" t="s">
        <v>3</v>
      </c>
      <c r="D4" s="193" t="s">
        <v>4</v>
      </c>
      <c r="E4" s="194"/>
      <c r="F4" s="191" t="s">
        <v>5</v>
      </c>
      <c r="G4" s="191" t="s">
        <v>114</v>
      </c>
      <c r="H4" s="184"/>
      <c r="I4" s="191" t="s">
        <v>300</v>
      </c>
      <c r="J4" s="186" t="s">
        <v>7</v>
      </c>
      <c r="K4" s="181"/>
    </row>
    <row r="5" spans="1:18" s="14" customFormat="1" ht="20.100000000000001" customHeight="1" x14ac:dyDescent="0.25">
      <c r="A5" s="15" t="s">
        <v>8</v>
      </c>
      <c r="B5" s="192"/>
      <c r="C5" s="192"/>
      <c r="D5" s="195"/>
      <c r="E5" s="196"/>
      <c r="F5" s="192"/>
      <c r="G5" s="192"/>
      <c r="H5" s="15" t="s">
        <v>9</v>
      </c>
      <c r="I5" s="192"/>
      <c r="J5" s="186"/>
      <c r="K5" s="181"/>
    </row>
    <row r="6" spans="1:18" ht="18.75" x14ac:dyDescent="0.3">
      <c r="A6" s="95" t="s">
        <v>289</v>
      </c>
      <c r="B6" s="2"/>
      <c r="C6" s="3"/>
      <c r="D6" s="35"/>
      <c r="E6" s="36"/>
      <c r="F6" s="39"/>
      <c r="G6" s="94"/>
      <c r="H6" s="37"/>
      <c r="I6" s="2"/>
      <c r="J6" s="177"/>
      <c r="K6" s="110"/>
      <c r="L6" s="14"/>
      <c r="M6" s="14"/>
      <c r="N6" s="14"/>
      <c r="O6" s="14"/>
    </row>
    <row r="7" spans="1:18" ht="33" x14ac:dyDescent="0.3">
      <c r="A7" s="1">
        <v>36796</v>
      </c>
      <c r="B7" s="2" t="s">
        <v>127</v>
      </c>
      <c r="C7" s="3" t="s">
        <v>128</v>
      </c>
      <c r="D7" s="16">
        <v>1</v>
      </c>
      <c r="E7" s="17" t="s">
        <v>126</v>
      </c>
      <c r="F7" s="26">
        <v>41785.75</v>
      </c>
      <c r="G7" s="19"/>
      <c r="H7" s="20" t="s">
        <v>117</v>
      </c>
      <c r="I7" s="2" t="s">
        <v>231</v>
      </c>
      <c r="J7" s="177"/>
      <c r="K7" s="110">
        <v>1000</v>
      </c>
      <c r="L7" s="21"/>
      <c r="M7" s="14" t="e">
        <f>IF(#REF!="P",D7,"")</f>
        <v>#REF!</v>
      </c>
      <c r="N7" s="14">
        <f>IF(H7="P",D7,"")</f>
        <v>1</v>
      </c>
      <c r="O7" s="14" t="e">
        <f>IF(#REF!="P",D7,"")</f>
        <v>#REF!</v>
      </c>
    </row>
    <row r="8" spans="1:18" ht="18.75" x14ac:dyDescent="0.3">
      <c r="A8" s="2"/>
      <c r="B8" s="2"/>
      <c r="C8" s="3"/>
      <c r="D8" s="167">
        <f>SUM(D7:D7)</f>
        <v>1</v>
      </c>
      <c r="E8" s="168"/>
      <c r="F8" s="171"/>
      <c r="G8" s="169"/>
      <c r="H8" s="170">
        <f>Q8</f>
        <v>1</v>
      </c>
      <c r="I8" s="2"/>
      <c r="J8" s="177"/>
      <c r="K8" s="110"/>
      <c r="M8" s="14"/>
      <c r="N8" s="14"/>
      <c r="O8" s="14"/>
      <c r="P8" s="12" t="e">
        <f>SUM(M7:M7)</f>
        <v>#REF!</v>
      </c>
      <c r="Q8" s="12">
        <f>SUM(N7:N7)</f>
        <v>1</v>
      </c>
      <c r="R8" s="12" t="e">
        <f>SUM(O7:O7)</f>
        <v>#REF!</v>
      </c>
    </row>
    <row r="9" spans="1:18" ht="18.75" x14ac:dyDescent="0.3">
      <c r="A9" s="95" t="s">
        <v>290</v>
      </c>
      <c r="B9" s="2"/>
      <c r="C9" s="3"/>
      <c r="D9" s="35"/>
      <c r="E9" s="36"/>
      <c r="F9" s="39"/>
      <c r="G9" s="94"/>
      <c r="H9" s="37"/>
      <c r="I9" s="2"/>
      <c r="J9" s="177"/>
      <c r="K9" s="110"/>
      <c r="L9" s="14"/>
      <c r="M9" s="14"/>
      <c r="N9" s="14"/>
      <c r="O9" s="14"/>
    </row>
    <row r="10" spans="1:18" s="14" customFormat="1" ht="16.5" x14ac:dyDescent="0.25">
      <c r="A10" s="1">
        <v>36796</v>
      </c>
      <c r="B10" s="2" t="s">
        <v>115</v>
      </c>
      <c r="C10" s="3" t="s">
        <v>116</v>
      </c>
      <c r="D10" s="139">
        <v>1</v>
      </c>
      <c r="E10" s="140" t="s">
        <v>21</v>
      </c>
      <c r="F10" s="133"/>
      <c r="G10" s="19"/>
      <c r="H10" s="138" t="s">
        <v>117</v>
      </c>
      <c r="I10" s="2" t="s">
        <v>224</v>
      </c>
      <c r="J10" s="177"/>
      <c r="K10" s="110">
        <v>20</v>
      </c>
      <c r="L10" s="21"/>
      <c r="M10" s="14" t="e">
        <f>IF(#REF!="P",D10,"")</f>
        <v>#REF!</v>
      </c>
      <c r="N10" s="14">
        <f>IF(H10="P",D10,"")</f>
        <v>1</v>
      </c>
      <c r="O10" s="14" t="e">
        <f>IF(#REF!="P",D10,"")</f>
        <v>#REF!</v>
      </c>
    </row>
    <row r="11" spans="1:18" s="14" customFormat="1" ht="16.5" x14ac:dyDescent="0.25">
      <c r="A11" s="2"/>
      <c r="B11" s="2"/>
      <c r="C11" s="3"/>
      <c r="D11" s="167">
        <f>SUM(D10)</f>
        <v>1</v>
      </c>
      <c r="E11" s="168"/>
      <c r="F11" s="172"/>
      <c r="G11" s="169"/>
      <c r="H11" s="170">
        <f>Q11</f>
        <v>1</v>
      </c>
      <c r="I11" s="2"/>
      <c r="J11" s="177"/>
      <c r="K11" s="110"/>
      <c r="L11" s="21"/>
      <c r="P11" s="14" t="e">
        <f>SUM(M10)</f>
        <v>#REF!</v>
      </c>
      <c r="Q11" s="14">
        <f t="shared" ref="Q11:R11" si="0">SUM(N10)</f>
        <v>1</v>
      </c>
      <c r="R11" s="14" t="e">
        <f t="shared" si="0"/>
        <v>#REF!</v>
      </c>
    </row>
    <row r="12" spans="1:18" ht="18.75" x14ac:dyDescent="0.3">
      <c r="A12" s="95" t="s">
        <v>291</v>
      </c>
      <c r="B12" s="2"/>
      <c r="C12" s="3"/>
      <c r="D12" s="35"/>
      <c r="E12" s="36"/>
      <c r="F12" s="39"/>
      <c r="G12" s="94"/>
      <c r="H12" s="37"/>
      <c r="I12" s="2"/>
      <c r="J12" s="177"/>
      <c r="K12" s="110"/>
      <c r="L12" s="14"/>
      <c r="M12" s="14"/>
      <c r="N12" s="14"/>
      <c r="O12" s="14"/>
    </row>
    <row r="13" spans="1:18" s="14" customFormat="1" ht="16.5" x14ac:dyDescent="0.25">
      <c r="A13" s="1">
        <v>36796</v>
      </c>
      <c r="B13" s="2" t="s">
        <v>118</v>
      </c>
      <c r="C13" s="3" t="s">
        <v>119</v>
      </c>
      <c r="D13" s="22">
        <v>1</v>
      </c>
      <c r="E13" s="5" t="s">
        <v>12</v>
      </c>
      <c r="F13" s="26">
        <v>3514.6</v>
      </c>
      <c r="G13" s="18"/>
      <c r="H13" s="23" t="s">
        <v>117</v>
      </c>
      <c r="I13" s="2" t="s">
        <v>273</v>
      </c>
      <c r="J13" s="177"/>
      <c r="K13" s="110">
        <v>20</v>
      </c>
      <c r="L13" s="21"/>
      <c r="M13" s="14" t="e">
        <f>IF(#REF!="P",D13,"")</f>
        <v>#REF!</v>
      </c>
      <c r="N13" s="14">
        <f t="shared" ref="N13:N19" si="1">IF(H13="P",D13,"")</f>
        <v>1</v>
      </c>
      <c r="O13" s="14" t="e">
        <f>IF(#REF!="P",D13,"")</f>
        <v>#REF!</v>
      </c>
    </row>
    <row r="14" spans="1:18" s="14" customFormat="1" ht="16.5" x14ac:dyDescent="0.25">
      <c r="A14" s="1">
        <v>36796</v>
      </c>
      <c r="B14" s="2" t="s">
        <v>120</v>
      </c>
      <c r="C14" s="27" t="s">
        <v>119</v>
      </c>
      <c r="D14" s="22">
        <v>2</v>
      </c>
      <c r="E14" s="5" t="s">
        <v>12</v>
      </c>
      <c r="F14" s="26">
        <v>3514.6</v>
      </c>
      <c r="G14" s="28"/>
      <c r="H14" s="23" t="s">
        <v>117</v>
      </c>
      <c r="I14" s="2" t="s">
        <v>273</v>
      </c>
      <c r="J14" s="177"/>
      <c r="K14" s="110">
        <v>20</v>
      </c>
      <c r="L14" s="21"/>
      <c r="M14" s="14" t="e">
        <f>IF(#REF!="P",D14,"")</f>
        <v>#REF!</v>
      </c>
      <c r="N14" s="14">
        <f t="shared" si="1"/>
        <v>2</v>
      </c>
      <c r="O14" s="14" t="e">
        <f>IF(#REF!="P",D14,"")</f>
        <v>#REF!</v>
      </c>
    </row>
    <row r="15" spans="1:18" s="14" customFormat="1" ht="16.5" x14ac:dyDescent="0.25">
      <c r="A15" s="1">
        <v>36796</v>
      </c>
      <c r="B15" s="2" t="s">
        <v>121</v>
      </c>
      <c r="C15" s="3" t="s">
        <v>122</v>
      </c>
      <c r="D15" s="16">
        <v>2</v>
      </c>
      <c r="E15" s="17" t="s">
        <v>12</v>
      </c>
      <c r="F15" s="26">
        <v>2326.75</v>
      </c>
      <c r="G15" s="25"/>
      <c r="H15" s="23" t="s">
        <v>117</v>
      </c>
      <c r="I15" s="2" t="s">
        <v>273</v>
      </c>
      <c r="J15" s="177"/>
      <c r="K15" s="110">
        <v>20</v>
      </c>
      <c r="L15" s="21"/>
      <c r="M15" s="14" t="e">
        <f>IF(#REF!="P",D15,"")</f>
        <v>#REF!</v>
      </c>
      <c r="N15" s="14">
        <f t="shared" si="1"/>
        <v>2</v>
      </c>
      <c r="O15" s="14" t="e">
        <f>IF(#REF!="P",D15,"")</f>
        <v>#REF!</v>
      </c>
    </row>
    <row r="16" spans="1:18" ht="18.75" x14ac:dyDescent="0.3">
      <c r="A16" s="1">
        <v>36796</v>
      </c>
      <c r="B16" s="2" t="s">
        <v>123</v>
      </c>
      <c r="C16" s="3" t="s">
        <v>124</v>
      </c>
      <c r="D16" s="16">
        <v>6</v>
      </c>
      <c r="E16" s="17" t="s">
        <v>12</v>
      </c>
      <c r="F16" s="26">
        <v>42430.6</v>
      </c>
      <c r="G16" s="19"/>
      <c r="H16" s="23" t="s">
        <v>117</v>
      </c>
      <c r="I16" s="2" t="s">
        <v>287</v>
      </c>
      <c r="J16" s="177"/>
      <c r="K16" s="110">
        <v>120</v>
      </c>
      <c r="L16" s="21"/>
      <c r="M16" s="14" t="e">
        <f>IF(#REF!="P",D16,"")</f>
        <v>#REF!</v>
      </c>
      <c r="N16" s="14">
        <f t="shared" si="1"/>
        <v>6</v>
      </c>
      <c r="O16" s="14" t="e">
        <f>IF(#REF!="P",D16,"")</f>
        <v>#REF!</v>
      </c>
    </row>
    <row r="17" spans="1:18" ht="18.75" x14ac:dyDescent="0.3">
      <c r="A17" s="1">
        <v>36796</v>
      </c>
      <c r="B17" s="2" t="s">
        <v>125</v>
      </c>
      <c r="C17" s="3" t="s">
        <v>124</v>
      </c>
      <c r="D17" s="16">
        <v>1</v>
      </c>
      <c r="E17" s="17" t="s">
        <v>12</v>
      </c>
      <c r="F17" s="26">
        <v>42430.6</v>
      </c>
      <c r="G17" s="19"/>
      <c r="H17" s="23" t="s">
        <v>117</v>
      </c>
      <c r="I17" s="2" t="s">
        <v>287</v>
      </c>
      <c r="J17" s="177"/>
      <c r="K17" s="110">
        <v>120</v>
      </c>
      <c r="L17" s="21"/>
      <c r="M17" s="14" t="e">
        <f>IF(#REF!="P",D17,"")</f>
        <v>#REF!</v>
      </c>
      <c r="N17" s="14">
        <f t="shared" si="1"/>
        <v>1</v>
      </c>
      <c r="O17" s="14" t="e">
        <f>IF(#REF!="P",D17,"")</f>
        <v>#REF!</v>
      </c>
    </row>
    <row r="18" spans="1:18" ht="18.75" x14ac:dyDescent="0.3">
      <c r="A18" s="1">
        <v>36796</v>
      </c>
      <c r="B18" s="2" t="s">
        <v>129</v>
      </c>
      <c r="C18" s="29" t="s">
        <v>130</v>
      </c>
      <c r="D18" s="16">
        <v>1</v>
      </c>
      <c r="E18" s="31" t="s">
        <v>126</v>
      </c>
      <c r="F18" s="26">
        <v>64088.55</v>
      </c>
      <c r="G18" s="18"/>
      <c r="H18" s="20" t="s">
        <v>117</v>
      </c>
      <c r="I18" s="2" t="s">
        <v>232</v>
      </c>
      <c r="J18" s="177"/>
      <c r="K18" s="110">
        <v>650</v>
      </c>
      <c r="L18" s="21"/>
      <c r="M18" s="14" t="e">
        <f>IF(#REF!="P",D18,"")</f>
        <v>#REF!</v>
      </c>
      <c r="N18" s="14">
        <f t="shared" si="1"/>
        <v>1</v>
      </c>
      <c r="O18" s="14" t="e">
        <f>IF(#REF!="P",D18,"")</f>
        <v>#REF!</v>
      </c>
    </row>
    <row r="19" spans="1:18" ht="18.75" x14ac:dyDescent="0.3">
      <c r="A19" s="1">
        <v>36796</v>
      </c>
      <c r="B19" s="1" t="s">
        <v>131</v>
      </c>
      <c r="C19" s="3" t="s">
        <v>132</v>
      </c>
      <c r="D19" s="16">
        <v>1</v>
      </c>
      <c r="E19" s="31" t="s">
        <v>12</v>
      </c>
      <c r="F19" s="26">
        <v>4060.15</v>
      </c>
      <c r="G19" s="19"/>
      <c r="H19" s="20" t="s">
        <v>117</v>
      </c>
      <c r="I19" s="1" t="s">
        <v>225</v>
      </c>
      <c r="J19" s="177"/>
      <c r="K19" s="110">
        <v>20</v>
      </c>
      <c r="L19" s="21"/>
      <c r="M19" s="14" t="e">
        <f>IF(#REF!="P",D19,"")</f>
        <v>#REF!</v>
      </c>
      <c r="N19" s="14">
        <f t="shared" si="1"/>
        <v>1</v>
      </c>
      <c r="O19" s="14" t="e">
        <f>IF(#REF!="P",D19,"")</f>
        <v>#REF!</v>
      </c>
    </row>
    <row r="20" spans="1:18" ht="19.5" thickBot="1" x14ac:dyDescent="0.35">
      <c r="A20" s="40"/>
      <c r="B20" s="40"/>
      <c r="C20" s="41"/>
      <c r="D20" s="160">
        <f>SUM(D13:D19)</f>
        <v>14</v>
      </c>
      <c r="E20" s="175"/>
      <c r="F20" s="176"/>
      <c r="G20" s="159"/>
      <c r="H20" s="155">
        <f>Q20</f>
        <v>14</v>
      </c>
      <c r="I20" s="43"/>
      <c r="J20" s="178"/>
      <c r="K20" s="110"/>
      <c r="M20" s="14"/>
      <c r="N20" s="14"/>
      <c r="O20" s="14"/>
      <c r="P20" s="12" t="e">
        <f>SUM(M13:M19)</f>
        <v>#REF!</v>
      </c>
      <c r="Q20" s="12">
        <f>SUM(N13:N19)</f>
        <v>14</v>
      </c>
      <c r="R20" s="12" t="e">
        <f>SUM(O13:O19)</f>
        <v>#REF!</v>
      </c>
    </row>
    <row r="21" spans="1:18" ht="20.100000000000001" customHeight="1" thickBot="1" x14ac:dyDescent="0.35">
      <c r="A21" s="135"/>
      <c r="B21" s="136"/>
      <c r="D21" s="187">
        <f>SUM(D8+D11+D20)</f>
        <v>16</v>
      </c>
      <c r="E21" s="188"/>
      <c r="F21" s="173"/>
      <c r="G21" s="174"/>
      <c r="H21" s="185">
        <f>N21</f>
        <v>16</v>
      </c>
      <c r="I21" s="137">
        <f>SUM(H21:H21)</f>
        <v>16</v>
      </c>
      <c r="J21" s="134"/>
      <c r="K21" s="182"/>
      <c r="M21" s="12" t="e">
        <f>SUM(M6:M19)</f>
        <v>#REF!</v>
      </c>
      <c r="N21" s="12">
        <f>SUM(N6:N19)</f>
        <v>16</v>
      </c>
      <c r="O21" s="12" t="e">
        <f>SUM(O6:O19)</f>
        <v>#REF!</v>
      </c>
      <c r="P21" s="12" t="e">
        <f>SUM(P6:P20)</f>
        <v>#REF!</v>
      </c>
      <c r="Q21" s="12">
        <f>SUM(Q6:Q20)</f>
        <v>16</v>
      </c>
      <c r="R21" s="12" t="e">
        <f>SUM(R6:R20)</f>
        <v>#REF!</v>
      </c>
    </row>
    <row r="22" spans="1:18" ht="20.100000000000001" customHeight="1" thickTop="1" x14ac:dyDescent="0.3"/>
  </sheetData>
  <mergeCells count="10">
    <mergeCell ref="J4:J5"/>
    <mergeCell ref="D21:E21"/>
    <mergeCell ref="A1:J1"/>
    <mergeCell ref="A2:J2"/>
    <mergeCell ref="B4:B5"/>
    <mergeCell ref="C4:C5"/>
    <mergeCell ref="D4:E5"/>
    <mergeCell ref="F4:F5"/>
    <mergeCell ref="G4:G5"/>
    <mergeCell ref="I4:I5"/>
  </mergeCells>
  <printOptions horizontalCentered="1"/>
  <pageMargins left="0.27559055118110237" right="0.15748031496062992" top="0.35433070866141736" bottom="0.39370078740157483" header="0.51181102362204722" footer="0.51181102362204722"/>
  <pageSetup paperSize="9" orientation="landscape" horizontalDpi="4294967293" verticalDpi="300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3 วัสดุคงสภาพ62 แนบท้ายประกาศ</vt:lpstr>
      <vt:lpstr>2-รวม62 แนบท้ายประกาศ</vt:lpstr>
      <vt:lpstr>รวมDNDแนบประกาศ</vt:lpstr>
      <vt:lpstr>'2-รวม62 แนบท้ายประกาศ'!Print_Area</vt:lpstr>
      <vt:lpstr>'3 วัสดุคงสภาพ62 แนบท้ายประกาศ'!Print_Area</vt:lpstr>
      <vt:lpstr>รวมDNDแนบประกาศ!Print_Area</vt:lpstr>
      <vt:lpstr>'2-รวม62 แนบท้ายประกาศ'!Print_Titles</vt:lpstr>
      <vt:lpstr>'3 วัสดุคงสภาพ62 แนบท้ายประกาศ'!Print_Titles</vt:lpstr>
      <vt:lpstr>รวมDNDแนบประกาศ!Print_Titles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</dc:creator>
  <cp:lastModifiedBy>BOONLOM</cp:lastModifiedBy>
  <cp:lastPrinted>2020-04-14T09:35:37Z</cp:lastPrinted>
  <dcterms:created xsi:type="dcterms:W3CDTF">2020-01-08T09:44:35Z</dcterms:created>
  <dcterms:modified xsi:type="dcterms:W3CDTF">2020-06-19T07:33:39Z</dcterms:modified>
</cp:coreProperties>
</file>